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C:\Users\Amorimoto\Downloads\"/>
    </mc:Choice>
  </mc:AlternateContent>
  <xr:revisionPtr revIDLastSave="0" documentId="13_ncr:1_{0A037EB8-1459-4478-9E92-9C3A1C134107}" xr6:coauthVersionLast="47" xr6:coauthVersionMax="47" xr10:uidLastSave="{00000000-0000-0000-0000-000000000000}"/>
  <bookViews>
    <workbookView xWindow="-4191" yWindow="9154" windowWidth="27634" windowHeight="16629" tabRatio="742" xr2:uid="{70F93C40-71AD-4591-A10A-B0AEA93D3101}"/>
  </bookViews>
  <sheets>
    <sheet name="Introduction" sheetId="18" r:id="rId1"/>
    <sheet name="About RioCan" sheetId="3" r:id="rId2"/>
    <sheet name="SASB Content Index" sheetId="33" r:id="rId3"/>
    <sheet name="TCFD Content Index" sheetId="34" r:id="rId4"/>
    <sheet name="Climate" sheetId="43" r:id="rId5"/>
    <sheet name="Governance" sheetId="22" r:id="rId6"/>
    <sheet name="Finance" sheetId="23" r:id="rId7"/>
    <sheet name="People" sheetId="25" r:id="rId8"/>
    <sheet name="Environment" sheetId="24" r:id="rId9"/>
    <sheet name="Community" sheetId="26" r:id="rId10"/>
    <sheet name="Tenants" sheetId="27" r:id="rId11"/>
    <sheet name="Suppliers" sheetId="28" r:id="rId12"/>
    <sheet name="Industry" sheetId="29" r:id="rId13"/>
    <sheet name="Appendix A" sheetId="44"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0" i="43" l="1"/>
  <c r="E60" i="43"/>
  <c r="J60" i="43"/>
  <c r="D34" i="24" l="1"/>
  <c r="C34" i="24"/>
  <c r="B34" i="24"/>
  <c r="F49" i="43"/>
  <c r="E49" i="43"/>
  <c r="E48" i="43" l="1"/>
  <c r="F48" i="43"/>
  <c r="D44" i="43" l="1"/>
  <c r="B44" i="43"/>
  <c r="D43" i="43"/>
  <c r="B43" i="43"/>
  <c r="D30" i="3"/>
  <c r="C30" i="3"/>
  <c r="B30" i="3"/>
  <c r="L18" i="22"/>
  <c r="I18" i="22"/>
  <c r="F30" i="26"/>
  <c r="E30" i="26"/>
  <c r="D30" i="26"/>
  <c r="X141" i="25"/>
  <c r="V141" i="25"/>
  <c r="S141" i="25"/>
  <c r="Q141" i="25"/>
  <c r="N141" i="25"/>
  <c r="L141" i="25"/>
  <c r="Z140" i="25"/>
  <c r="W140" i="25" s="1"/>
  <c r="U140" i="25"/>
  <c r="R140" i="25" s="1"/>
  <c r="P140" i="25"/>
  <c r="M140" i="25" s="1"/>
  <c r="Z139" i="25"/>
  <c r="Y139" i="25" s="1"/>
  <c r="U139" i="25"/>
  <c r="R139" i="25" s="1"/>
  <c r="P139" i="25"/>
  <c r="O139" i="25" s="1"/>
  <c r="Z138" i="25"/>
  <c r="Y138" i="25" s="1"/>
  <c r="U138" i="25"/>
  <c r="T138" i="25" s="1"/>
  <c r="P138" i="25"/>
  <c r="O138" i="25" s="1"/>
  <c r="Z137" i="25"/>
  <c r="W137" i="25" s="1"/>
  <c r="U137" i="25"/>
  <c r="T137" i="25" s="1"/>
  <c r="P137" i="25"/>
  <c r="M137" i="25" s="1"/>
  <c r="Z136" i="25"/>
  <c r="W136" i="25" s="1"/>
  <c r="U136" i="25"/>
  <c r="T136" i="25" s="1"/>
  <c r="P136" i="25"/>
  <c r="O136" i="25" s="1"/>
  <c r="Z135" i="25"/>
  <c r="Y135" i="25" s="1"/>
  <c r="U135" i="25"/>
  <c r="R135" i="25" s="1"/>
  <c r="P135" i="25"/>
  <c r="O135" i="25" s="1"/>
  <c r="Z134" i="25"/>
  <c r="U134" i="25"/>
  <c r="P134" i="25"/>
  <c r="F134" i="25"/>
  <c r="F141" i="25" s="1"/>
  <c r="Z133" i="25"/>
  <c r="Y133" i="25" s="1"/>
  <c r="U133" i="25"/>
  <c r="T133" i="25" s="1"/>
  <c r="P133" i="25"/>
  <c r="M133" i="25" s="1"/>
  <c r="Z132" i="25"/>
  <c r="Y132" i="25" s="1"/>
  <c r="U132" i="25"/>
  <c r="T132" i="25" s="1"/>
  <c r="P132" i="25"/>
  <c r="O132" i="25" s="1"/>
  <c r="Z131" i="25"/>
  <c r="Y131" i="25" s="1"/>
  <c r="U131" i="25"/>
  <c r="T131" i="25" s="1"/>
  <c r="P131" i="25"/>
  <c r="O131" i="25" s="1"/>
  <c r="Z130" i="25"/>
  <c r="U130" i="25"/>
  <c r="T130" i="25" s="1"/>
  <c r="P130" i="25"/>
  <c r="M130" i="25" s="1"/>
  <c r="O123" i="25"/>
  <c r="N123" i="25"/>
  <c r="L123" i="25"/>
  <c r="K123" i="25"/>
  <c r="I123" i="25"/>
  <c r="H123" i="25"/>
  <c r="P122" i="25"/>
  <c r="M122" i="25"/>
  <c r="J122" i="25"/>
  <c r="P121" i="25"/>
  <c r="M121" i="25"/>
  <c r="J121" i="25"/>
  <c r="P120" i="25"/>
  <c r="M120" i="25"/>
  <c r="J120" i="25"/>
  <c r="P119" i="25"/>
  <c r="M119" i="25"/>
  <c r="J119" i="25"/>
  <c r="P118" i="25"/>
  <c r="M118" i="25"/>
  <c r="J118" i="25"/>
  <c r="O113" i="25"/>
  <c r="N113" i="25"/>
  <c r="L113" i="25"/>
  <c r="K113" i="25"/>
  <c r="I113" i="25"/>
  <c r="H113" i="25"/>
  <c r="P112" i="25"/>
  <c r="M112" i="25"/>
  <c r="J112" i="25"/>
  <c r="P111" i="25"/>
  <c r="M111" i="25"/>
  <c r="J111" i="25"/>
  <c r="P110" i="25"/>
  <c r="M110" i="25"/>
  <c r="J110" i="25"/>
  <c r="AH105" i="25"/>
  <c r="AF105" i="25"/>
  <c r="AD105" i="25"/>
  <c r="AA105" i="25"/>
  <c r="Y105" i="25"/>
  <c r="W105" i="25"/>
  <c r="T105" i="25"/>
  <c r="R105" i="25"/>
  <c r="P105" i="25"/>
  <c r="AJ104" i="25"/>
  <c r="AE104" i="25" s="1"/>
  <c r="AC104" i="25"/>
  <c r="X104" i="25" s="1"/>
  <c r="AB104" i="25"/>
  <c r="V104" i="25"/>
  <c r="S104" i="25" s="1"/>
  <c r="AJ103" i="25"/>
  <c r="AG103" i="25" s="1"/>
  <c r="AC103" i="25"/>
  <c r="X103" i="25" s="1"/>
  <c r="V103" i="25"/>
  <c r="U103" i="25" s="1"/>
  <c r="AJ102" i="25"/>
  <c r="AI102" i="25" s="1"/>
  <c r="AC102" i="25"/>
  <c r="Z102" i="25" s="1"/>
  <c r="V102" i="25"/>
  <c r="Q102" i="25" s="1"/>
  <c r="AJ101" i="25"/>
  <c r="AI101" i="25" s="1"/>
  <c r="AC101" i="25"/>
  <c r="Z101" i="25" s="1"/>
  <c r="V101" i="25"/>
  <c r="S101" i="25" s="1"/>
  <c r="AJ100" i="25"/>
  <c r="AI100" i="25" s="1"/>
  <c r="AC100" i="25"/>
  <c r="Z100" i="25" s="1"/>
  <c r="V100" i="25"/>
  <c r="U100" i="25" s="1"/>
  <c r="AJ99" i="25"/>
  <c r="AG99" i="25" s="1"/>
  <c r="AC99" i="25"/>
  <c r="X99" i="25" s="1"/>
  <c r="V99" i="25"/>
  <c r="Z93" i="25"/>
  <c r="X93" i="25"/>
  <c r="V93" i="25"/>
  <c r="S93" i="25"/>
  <c r="Q93" i="25"/>
  <c r="N93" i="25"/>
  <c r="L93" i="25"/>
  <c r="U92" i="25"/>
  <c r="T92" i="25" s="1"/>
  <c r="P92" i="25"/>
  <c r="M92" i="25" s="1"/>
  <c r="U91" i="25"/>
  <c r="R91" i="25" s="1"/>
  <c r="P91" i="25"/>
  <c r="M91" i="25" s="1"/>
  <c r="U90" i="25"/>
  <c r="T90" i="25" s="1"/>
  <c r="P90" i="25"/>
  <c r="M90" i="25" s="1"/>
  <c r="U89" i="25"/>
  <c r="T89" i="25" s="1"/>
  <c r="P89" i="25"/>
  <c r="M89" i="25" s="1"/>
  <c r="U88" i="25"/>
  <c r="R88" i="25" s="1"/>
  <c r="P88" i="25"/>
  <c r="O88" i="25" s="1"/>
  <c r="U87" i="25"/>
  <c r="T87" i="25" s="1"/>
  <c r="P87" i="25"/>
  <c r="O87" i="25" s="1"/>
  <c r="L74" i="25"/>
  <c r="K74" i="25"/>
  <c r="M73" i="25"/>
  <c r="M72" i="25"/>
  <c r="J72" i="25"/>
  <c r="L67" i="25"/>
  <c r="K67" i="25"/>
  <c r="I67" i="25"/>
  <c r="H67" i="25"/>
  <c r="M66" i="25"/>
  <c r="J66" i="25"/>
  <c r="M65" i="25"/>
  <c r="J65" i="25"/>
  <c r="P60" i="25"/>
  <c r="O60" i="25"/>
  <c r="N60" i="25"/>
  <c r="K60" i="25"/>
  <c r="J60" i="25"/>
  <c r="Q59" i="25"/>
  <c r="M59" i="25"/>
  <c r="Q58" i="25"/>
  <c r="L58" i="25"/>
  <c r="L60" i="25" s="1"/>
  <c r="E60" i="25"/>
  <c r="D60" i="25"/>
  <c r="C60" i="25"/>
  <c r="B60" i="25"/>
  <c r="L53" i="25"/>
  <c r="K53" i="25"/>
  <c r="M53" i="25" s="1"/>
  <c r="M52" i="25"/>
  <c r="M51" i="25"/>
  <c r="I53" i="25"/>
  <c r="H53" i="25"/>
  <c r="J52" i="25"/>
  <c r="J51" i="25"/>
  <c r="R133" i="25" l="1"/>
  <c r="W135" i="25"/>
  <c r="U101" i="25"/>
  <c r="AI104" i="25"/>
  <c r="O133" i="25"/>
  <c r="M136" i="25"/>
  <c r="T140" i="25"/>
  <c r="O137" i="25"/>
  <c r="T88" i="25"/>
  <c r="AB101" i="25"/>
  <c r="Y136" i="25"/>
  <c r="O89" i="25"/>
  <c r="Y140" i="25"/>
  <c r="Z99" i="25"/>
  <c r="AB99" i="25"/>
  <c r="J53" i="25"/>
  <c r="M74" i="25"/>
  <c r="T91" i="25"/>
  <c r="S100" i="25"/>
  <c r="W131" i="25"/>
  <c r="O92" i="25"/>
  <c r="Y137" i="25"/>
  <c r="J67" i="25"/>
  <c r="AG104" i="25"/>
  <c r="O140" i="25"/>
  <c r="AI99" i="25"/>
  <c r="AE102" i="25"/>
  <c r="R138" i="25"/>
  <c r="O130" i="25"/>
  <c r="W138" i="25"/>
  <c r="AE103" i="25"/>
  <c r="W133" i="25"/>
  <c r="AI103" i="25"/>
  <c r="M139" i="25"/>
  <c r="O90" i="25"/>
  <c r="Q101" i="25"/>
  <c r="Y93" i="25"/>
  <c r="AB102" i="25"/>
  <c r="U104" i="25"/>
  <c r="T139" i="25"/>
  <c r="Z141" i="25"/>
  <c r="Y141" i="25" s="1"/>
  <c r="AG102" i="25"/>
  <c r="M123" i="25"/>
  <c r="P123" i="25"/>
  <c r="V105" i="25"/>
  <c r="Q105" i="25" s="1"/>
  <c r="R89" i="25"/>
  <c r="R92" i="25"/>
  <c r="X101" i="25"/>
  <c r="Z103" i="25"/>
  <c r="M132" i="25"/>
  <c r="AB103" i="25"/>
  <c r="R132" i="25"/>
  <c r="Q100" i="25"/>
  <c r="W132" i="25"/>
  <c r="M67" i="25"/>
  <c r="M88" i="25"/>
  <c r="X102" i="25"/>
  <c r="R137" i="25"/>
  <c r="W93" i="25"/>
  <c r="AB100" i="25"/>
  <c r="Q104" i="25"/>
  <c r="R130" i="25"/>
  <c r="T135" i="25"/>
  <c r="M87" i="25"/>
  <c r="S102" i="25"/>
  <c r="M131" i="25"/>
  <c r="U102" i="25"/>
  <c r="P113" i="25"/>
  <c r="P93" i="25"/>
  <c r="M93" i="25" s="1"/>
  <c r="Z104" i="25"/>
  <c r="M113" i="25"/>
  <c r="AC105" i="25"/>
  <c r="X105" i="25" s="1"/>
  <c r="P141" i="25"/>
  <c r="M141" i="25" s="1"/>
  <c r="Q99" i="25"/>
  <c r="AE101" i="25"/>
  <c r="U141" i="25"/>
  <c r="T141" i="25" s="1"/>
  <c r="R136" i="25"/>
  <c r="M138" i="25"/>
  <c r="S99" i="25"/>
  <c r="X100" i="25"/>
  <c r="AG101" i="25"/>
  <c r="W130" i="25"/>
  <c r="AJ105" i="25"/>
  <c r="AI105" i="25" s="1"/>
  <c r="J113" i="25"/>
  <c r="Q60" i="25"/>
  <c r="U99" i="25"/>
  <c r="J123" i="25"/>
  <c r="Y130" i="25"/>
  <c r="C141" i="25"/>
  <c r="E141" i="25"/>
  <c r="R131" i="25"/>
  <c r="M135" i="25"/>
  <c r="W139" i="25"/>
  <c r="Q103" i="25"/>
  <c r="AG100" i="25"/>
  <c r="S103" i="25"/>
  <c r="AE100" i="25"/>
  <c r="AE99" i="25"/>
  <c r="U93" i="25"/>
  <c r="R93" i="25" s="1"/>
  <c r="O91" i="25"/>
  <c r="R87" i="25"/>
  <c r="R90" i="25"/>
  <c r="M60" i="25"/>
  <c r="M58" i="25"/>
  <c r="L172" i="25"/>
  <c r="K172" i="25"/>
  <c r="M171" i="25"/>
  <c r="M170" i="25"/>
  <c r="M169" i="25"/>
  <c r="S164" i="25"/>
  <c r="Q164" i="25"/>
  <c r="U163" i="25"/>
  <c r="R163" i="25" s="1"/>
  <c r="U162" i="25"/>
  <c r="R162" i="25" s="1"/>
  <c r="U161" i="25"/>
  <c r="T161" i="25" s="1"/>
  <c r="U160" i="25"/>
  <c r="T160" i="25" s="1"/>
  <c r="U159" i="25"/>
  <c r="U158" i="25"/>
  <c r="D31" i="25"/>
  <c r="O141" i="25" l="1"/>
  <c r="AG105" i="25"/>
  <c r="AE105" i="25"/>
  <c r="W141" i="25"/>
  <c r="AB105" i="25"/>
  <c r="S105" i="25"/>
  <c r="R141" i="25"/>
  <c r="O93" i="25"/>
  <c r="Z105" i="25"/>
  <c r="U105" i="25"/>
  <c r="T93" i="25"/>
  <c r="M172" i="25"/>
  <c r="T163" i="25"/>
  <c r="U164" i="25"/>
  <c r="R164" i="25" s="1"/>
  <c r="T162" i="25"/>
  <c r="R161" i="25"/>
  <c r="R160" i="25"/>
  <c r="T164" i="25" l="1"/>
  <c r="I172" i="25" l="1"/>
  <c r="H172" i="25"/>
  <c r="J171" i="25"/>
  <c r="J170" i="25"/>
  <c r="J169" i="25"/>
  <c r="N164" i="25"/>
  <c r="L164" i="25"/>
  <c r="P163" i="25"/>
  <c r="O163" i="25" s="1"/>
  <c r="P162" i="25"/>
  <c r="O162" i="25" s="1"/>
  <c r="P161" i="25"/>
  <c r="O161" i="25" s="1"/>
  <c r="P160" i="25"/>
  <c r="O160" i="25" s="1"/>
  <c r="P159" i="25"/>
  <c r="P158" i="25"/>
  <c r="J172" i="25" l="1"/>
  <c r="P164" i="25"/>
  <c r="M164" i="25" s="1"/>
  <c r="M163" i="25"/>
  <c r="M161" i="25"/>
  <c r="M162" i="25"/>
  <c r="M160" i="25"/>
  <c r="O164" i="25" l="1"/>
  <c r="C31" i="25" l="1"/>
  <c r="G48" i="43" l="1"/>
  <c r="F172" i="25" l="1"/>
  <c r="E172" i="25"/>
  <c r="G171" i="25"/>
  <c r="G170" i="25"/>
  <c r="G169" i="25"/>
  <c r="I164" i="25"/>
  <c r="G164" i="25"/>
  <c r="K163" i="25"/>
  <c r="H163" i="25" s="1"/>
  <c r="K162" i="25"/>
  <c r="J162" i="25" s="1"/>
  <c r="K161" i="25"/>
  <c r="J161" i="25" s="1"/>
  <c r="K160" i="25"/>
  <c r="H160" i="25" s="1"/>
  <c r="K159" i="25"/>
  <c r="J159" i="25" s="1"/>
  <c r="K158" i="25"/>
  <c r="H159" i="25" l="1"/>
  <c r="J160" i="25"/>
  <c r="K164" i="25"/>
  <c r="H164" i="25" s="1"/>
  <c r="G172" i="25"/>
  <c r="J163" i="25"/>
  <c r="H161" i="25"/>
  <c r="H162" i="25"/>
  <c r="J164" i="25" l="1"/>
  <c r="F160" i="25" l="1"/>
  <c r="C160" i="25" s="1"/>
  <c r="F161" i="25"/>
  <c r="C161" i="25" s="1"/>
  <c r="E160" i="25" l="1"/>
  <c r="E161" i="25"/>
  <c r="C172" i="25" l="1"/>
  <c r="B172" i="25"/>
  <c r="D171" i="25"/>
  <c r="D170" i="25"/>
  <c r="D169" i="25"/>
  <c r="D164" i="25"/>
  <c r="B164" i="25"/>
  <c r="F163" i="25"/>
  <c r="E163" i="25" s="1"/>
  <c r="F162" i="25"/>
  <c r="C162" i="25" s="1"/>
  <c r="D172" i="25" l="1"/>
  <c r="F164" i="25"/>
  <c r="E164" i="25" s="1"/>
  <c r="C163" i="25"/>
  <c r="E162" i="25"/>
  <c r="C164" i="25" l="1"/>
</calcChain>
</file>

<file path=xl/sharedStrings.xml><?xml version="1.0" encoding="utf-8"?>
<sst xmlns="http://schemas.openxmlformats.org/spreadsheetml/2006/main" count="1298" uniqueCount="542">
  <si>
    <t>RioCan REIT</t>
  </si>
  <si>
    <t>About this ESG Supplement</t>
  </si>
  <si>
    <t>Reporting Period</t>
  </si>
  <si>
    <t>Reporting Boundaries</t>
  </si>
  <si>
    <t>How to use this file</t>
  </si>
  <si>
    <t>ESG Strategy Pillars and Focus Areas</t>
  </si>
  <si>
    <t>General</t>
  </si>
  <si>
    <t>Resilient 
Business</t>
  </si>
  <si>
    <t>Purposeful 
Impact</t>
  </si>
  <si>
    <t>Strategic 
Partnerships</t>
  </si>
  <si>
    <t>About RioCan</t>
  </si>
  <si>
    <t>Climate</t>
  </si>
  <si>
    <t>Environment</t>
  </si>
  <si>
    <t>Tenants</t>
  </si>
  <si>
    <t>SASB Content Index</t>
  </si>
  <si>
    <t>Governance</t>
  </si>
  <si>
    <t>People</t>
  </si>
  <si>
    <t>Suppliers</t>
  </si>
  <si>
    <t>TCFD Content Index</t>
  </si>
  <si>
    <t>Finance</t>
  </si>
  <si>
    <t>Community</t>
  </si>
  <si>
    <t>Industry</t>
  </si>
  <si>
    <t>Name</t>
  </si>
  <si>
    <t>RioCan Real Estate Investment Trust (REIT)</t>
  </si>
  <si>
    <t>Location</t>
  </si>
  <si>
    <t>Ownership Structure</t>
  </si>
  <si>
    <t>See People tab</t>
  </si>
  <si>
    <r>
      <t>Number of Properties</t>
    </r>
    <r>
      <rPr>
        <b/>
        <vertAlign val="superscript"/>
        <sz val="11"/>
        <color theme="1"/>
        <rFont val="Calibri"/>
        <family val="2"/>
        <scheme val="minor"/>
      </rPr>
      <t>3</t>
    </r>
  </si>
  <si>
    <t>Commercial Committed Occupancy</t>
  </si>
  <si>
    <r>
      <t>RioCan Portfolio</t>
    </r>
    <r>
      <rPr>
        <vertAlign val="superscript"/>
        <sz val="11"/>
        <color theme="1"/>
        <rFont val="Calibri"/>
        <family val="2"/>
        <scheme val="minor"/>
      </rPr>
      <t>2</t>
    </r>
  </si>
  <si>
    <r>
      <t>Property Type</t>
    </r>
    <r>
      <rPr>
        <b/>
        <vertAlign val="superscript"/>
        <sz val="11"/>
        <color rgb="FF000000"/>
        <rFont val="Calibri"/>
        <family val="2"/>
        <scheme val="minor"/>
      </rPr>
      <t>2</t>
    </r>
  </si>
  <si>
    <t>Total 
Portfolio (sqft.)</t>
  </si>
  <si>
    <t>Retail, Shopping Center</t>
  </si>
  <si>
    <t>Retail, Warehouse</t>
  </si>
  <si>
    <t>Retail, High Street</t>
  </si>
  <si>
    <t>Mixed Use</t>
  </si>
  <si>
    <t>Total</t>
  </si>
  <si>
    <r>
      <rPr>
        <b/>
        <sz val="11"/>
        <rFont val="Calibri"/>
        <family val="2"/>
        <scheme val="minor"/>
      </rPr>
      <t>Stakeholder Identification &amp; Engagement:</t>
    </r>
    <r>
      <rPr>
        <sz val="11"/>
        <rFont val="Calibri"/>
        <family val="2"/>
        <scheme val="minor"/>
      </rPr>
      <t xml:space="preserve">
Engaging our stakeholders on sustainability improves tenant and employee retention, enhances operational efficiency, and contributes to industry wide sustainability performance improvement. 
We engage with our stakeholders across multiple mechanisms. RioCan prides itself on having built strong relationships with our stakeholders throughout our history. As we continue on our ESG journey, we know that a high level of engagement will remain key. We regularly engage with our stakeholders through a variety of communication channels including internal and external communication portals, virtual/one-on-one meetings, surveys and assessments. This insight provides a wide range of perceptions which helps us deliver positive outcomes for all our stakeholders.</t>
    </r>
  </si>
  <si>
    <t xml:space="preserve">Forum  </t>
  </si>
  <si>
    <r>
      <t>Investors</t>
    </r>
    <r>
      <rPr>
        <b/>
        <vertAlign val="superscript"/>
        <sz val="11"/>
        <color rgb="FFFFFFFF"/>
        <rFont val="Calibri"/>
        <family val="2"/>
        <scheme val="minor"/>
      </rPr>
      <t>1</t>
    </r>
  </si>
  <si>
    <t xml:space="preserve">Tenants </t>
  </si>
  <si>
    <r>
      <t>Community</t>
    </r>
    <r>
      <rPr>
        <b/>
        <vertAlign val="superscript"/>
        <sz val="11"/>
        <color rgb="FFFFFFFF"/>
        <rFont val="Calibri"/>
        <family val="2"/>
        <scheme val="minor"/>
      </rPr>
      <t>3</t>
    </r>
  </si>
  <si>
    <t xml:space="preserve">Employees </t>
  </si>
  <si>
    <t xml:space="preserve">Partners </t>
  </si>
  <si>
    <t>Annual General Meeting</t>
  </si>
  <si>
    <t>✓</t>
  </si>
  <si>
    <t> ✓</t>
  </si>
  <si>
    <t>Quarterly Earnings Release Conference Calls</t>
  </si>
  <si>
    <t>Annual and Quarterly Reports</t>
  </si>
  <si>
    <t>Investor Days</t>
  </si>
  <si>
    <t>Media Releases</t>
  </si>
  <si>
    <t>Website</t>
  </si>
  <si>
    <t>Dedicated Email/Communications</t>
  </si>
  <si>
    <t>Materiality Interviews</t>
  </si>
  <si>
    <t>✓ </t>
  </si>
  <si>
    <t>Executive Breakfast Series</t>
  </si>
  <si>
    <t>Engagement Surveys</t>
  </si>
  <si>
    <r>
      <t>✓</t>
    </r>
    <r>
      <rPr>
        <b/>
        <vertAlign val="superscript"/>
        <sz val="11"/>
        <color rgb="FFD6001C"/>
        <rFont val="Calibri"/>
        <family val="2"/>
        <scheme val="minor"/>
      </rPr>
      <t>2</t>
    </r>
  </si>
  <si>
    <r>
      <t>✓</t>
    </r>
    <r>
      <rPr>
        <b/>
        <vertAlign val="superscript"/>
        <sz val="11"/>
        <color rgb="FFD6001C"/>
        <rFont val="Calibri"/>
        <family val="2"/>
        <scheme val="minor"/>
      </rPr>
      <t>4</t>
    </r>
  </si>
  <si>
    <t>External Conferences</t>
  </si>
  <si>
    <t>Community Planning Sessions</t>
  </si>
  <si>
    <t xml:space="preserve">Community Boards </t>
  </si>
  <si>
    <t>Sponsorship Events</t>
  </si>
  <si>
    <t xml:space="preserve">Town Halls </t>
  </si>
  <si>
    <t xml:space="preserve">Training and Education </t>
  </si>
  <si>
    <t xml:space="preserve">Annual Performance Reviews </t>
  </si>
  <si>
    <t>Social Events</t>
  </si>
  <si>
    <t xml:space="preserve">Community Giving </t>
  </si>
  <si>
    <t xml:space="preserve">Focus Groups </t>
  </si>
  <si>
    <t>Environment and Sustainability Surveys</t>
  </si>
  <si>
    <t>Quarterly Newsletter</t>
  </si>
  <si>
    <t>For more information about RioCan and our activities, please read our other reports:</t>
  </si>
  <si>
    <t>SASB CONTENT INDEX</t>
  </si>
  <si>
    <t>Title</t>
  </si>
  <si>
    <t>Explanation/Section, Page Numbers and/or URL</t>
  </si>
  <si>
    <t>Activity metrics: Number of assets, by property subsector</t>
  </si>
  <si>
    <t>SASB IF-RE-130a.1</t>
  </si>
  <si>
    <t>Energy consumption data coverage as a percentage of total floor area, by property subsector</t>
  </si>
  <si>
    <t>SASB IF-RE-130a.2</t>
  </si>
  <si>
    <t>1. Total energy consumed by portfolio area with data coverage
2. Percentage grid electricity
3.  Percentage renewable, by property subsector</t>
  </si>
  <si>
    <t>SASB IF-RE-130a.3</t>
  </si>
  <si>
    <t>Like-for-like percentage change in energy consumption for the portfolio area with data coverage, by property subsector</t>
  </si>
  <si>
    <t>SASB IF-RE-130a.4</t>
  </si>
  <si>
    <t>Percentage of eligible portfolio that (1) has an energy rating and (2) is certified to ENERGY STAR, by property subsector</t>
  </si>
  <si>
    <t>SASB IF-RE-130a.5</t>
  </si>
  <si>
    <t>Description of how building energy management considerations are integrated into property investment analysis and operational strategy</t>
  </si>
  <si>
    <t>SASB IF-RE-140a.1</t>
  </si>
  <si>
    <t>Water withdrawal data coverage as a percentage of:
1. Total floor area
2. Floor area in regions with High or Extremely High Baseline Water Stress, by property subsector</t>
  </si>
  <si>
    <t>SASB IF-RE-140a.2</t>
  </si>
  <si>
    <t>1.  Total water withdrawn by portfolio area with data coverage
2.  percentage in regions with High or Extremely High Baseline Water Stress, by property subsector</t>
  </si>
  <si>
    <t>SASB IF-RE-140a.3</t>
  </si>
  <si>
    <t>Like-for-like percentage change in water withdrawn for portfolio area with data coverage, by property subsector</t>
  </si>
  <si>
    <t>SASB IF-RE-140a.4</t>
  </si>
  <si>
    <t>Description of water management risks and discussion of strategies and practices to mitigate those risks</t>
  </si>
  <si>
    <t>SASB IF-RE-450a.1</t>
  </si>
  <si>
    <t>Climate change adaptation: Areas of properties located in 100-year flood zones</t>
  </si>
  <si>
    <t>SASB IF-RE-450a.2</t>
  </si>
  <si>
    <t>Climate change adaptation: Climate change risk exposure and strategies for mitigating risks</t>
  </si>
  <si>
    <t>SASB IF-RE-410a.1</t>
  </si>
  <si>
    <t>1. Percentage of new leases that contain a cost recovery clause for resource efficiency-related capital improvements
2. Associated leased floor area, by property subsector</t>
  </si>
  <si>
    <t>SASB IF-RE-410a.2</t>
  </si>
  <si>
    <t>Percentage of tenants that are separately metered or sub-metered for:
1. Grid electricity consumption
2. Water withdrawals, by property subsector</t>
  </si>
  <si>
    <t>SASB IF-RE-410a.3</t>
  </si>
  <si>
    <t>Discussion of approach to measuring, incentivizing, and improving sustainability impacts of tenants</t>
  </si>
  <si>
    <t>TCFD CONTENT INDEX</t>
  </si>
  <si>
    <t>Disclosure topic</t>
  </si>
  <si>
    <t>Recommendation</t>
  </si>
  <si>
    <t xml:space="preserve">Location </t>
  </si>
  <si>
    <t>a. Describe the board’s oversight of climate-related risks and opportunities</t>
  </si>
  <si>
    <t>b. Describe management’s role in assessing and managing climate-related risks and opportunities</t>
  </si>
  <si>
    <t>Strategy</t>
  </si>
  <si>
    <t>b. Describe the impact of climate-related risks and opportunities on the organization’s businesses, strategy, and financial planning</t>
  </si>
  <si>
    <t>Risk Management</t>
  </si>
  <si>
    <t>Metrics and Targets</t>
  </si>
  <si>
    <t>ESG Strategy Pillar</t>
  </si>
  <si>
    <t>Resilient Business</t>
  </si>
  <si>
    <t>ESG Focus Area</t>
  </si>
  <si>
    <t>APPROACH FOR ADDRESSING GOVERNANCE RISKS AND OPPORTUNITIES</t>
  </si>
  <si>
    <t>GOVERNANCE PERFORMANCE METRICS</t>
  </si>
  <si>
    <t>Governance Bodies (Board of Trustees)- Gender Breakdown</t>
  </si>
  <si>
    <t>Female</t>
  </si>
  <si>
    <t>Male</t>
  </si>
  <si>
    <t>Age- Group- Over 50</t>
  </si>
  <si>
    <t>Gender breakdown by %</t>
  </si>
  <si>
    <t xml:space="preserve">Compliance  </t>
  </si>
  <si>
    <t>Yes</t>
  </si>
  <si>
    <t>Certifications &amp; Ratings</t>
  </si>
  <si>
    <t>Certification Type</t>
  </si>
  <si>
    <t>Employees undergoing training and acknowledgement of RioCan’s Code of Conduct</t>
  </si>
  <si>
    <t>APPROACH FOR ADDRESSING FINANCIAL ESG RISKS AND OPPORTUNITIES</t>
  </si>
  <si>
    <t>FINANCE PERFORMANCE METRICS</t>
  </si>
  <si>
    <t>APPROACH FOR ADDRESSING CLIMATE RISKS AND OPPORTUNITIES</t>
  </si>
  <si>
    <t>DATA BOUNDARIES AND METHODOLOGIES</t>
  </si>
  <si>
    <t>CLIMATE PERFORMANCE METRICS</t>
  </si>
  <si>
    <t>Property type</t>
  </si>
  <si>
    <t>Data 
Coverage (sqft.)</t>
  </si>
  <si>
    <t>Scope 1</t>
  </si>
  <si>
    <t>Change (%)</t>
  </si>
  <si>
    <t>Property Type</t>
  </si>
  <si>
    <t>SASB Indicator
IF-RE-450a.1- Climate change adaptation: Areas of properties located in 100-year flood zones</t>
  </si>
  <si>
    <t xml:space="preserve">Flood Risk   </t>
  </si>
  <si>
    <t>Number of Properties</t>
  </si>
  <si>
    <t>100-year flood</t>
  </si>
  <si>
    <t>500-year flood</t>
  </si>
  <si>
    <t>Purposeful Impact</t>
  </si>
  <si>
    <t>APPROACH FOR ADDRESSING ENVIRONMENT RISKS AND OPPORTUNITIES</t>
  </si>
  <si>
    <t>ENVIRONMENT PERFORMANCE METRICS</t>
  </si>
  <si>
    <t>SASB Indicators:
IF-RE-140a.1: Water withdrawal data coverage as a percentage of: 
(1) total floor area: Please see below table
(2) floor area in regions with High or Extremely High Baseline Water Stress, by property subsector: Not disclosed in this reporting year.</t>
  </si>
  <si>
    <t xml:space="preserve">SASB Indicator:
IF-RE-130a.1: Energy consumption data coverage as a percentage of total floor area, by property subsector
</t>
  </si>
  <si>
    <t>Interior Consumption</t>
  </si>
  <si>
    <t>Usage 
(MWh)</t>
  </si>
  <si>
    <t>Data 
Coverage (%)</t>
  </si>
  <si>
    <t>Exterior Consumption</t>
  </si>
  <si>
    <t>Number of 
Sites</t>
  </si>
  <si>
    <t>Energy Intensity</t>
  </si>
  <si>
    <t>Energy Intensity (kWh/sqft.)</t>
  </si>
  <si>
    <t>Energy Type</t>
  </si>
  <si>
    <t>Absolute Energy (Mixed Use)</t>
  </si>
  <si>
    <t>Like-for-Like Energy (Mixed Use)</t>
  </si>
  <si>
    <r>
      <t>Usage 
(m</t>
    </r>
    <r>
      <rPr>
        <b/>
        <vertAlign val="superscript"/>
        <sz val="11"/>
        <color theme="1"/>
        <rFont val="Calibri"/>
        <family val="2"/>
        <scheme val="minor"/>
      </rPr>
      <t>3</t>
    </r>
    <r>
      <rPr>
        <b/>
        <sz val="11"/>
        <color theme="1"/>
        <rFont val="Calibri"/>
        <family val="2"/>
        <scheme val="minor"/>
      </rPr>
      <t>)</t>
    </r>
  </si>
  <si>
    <t>Water Intensity</t>
  </si>
  <si>
    <t>Water Intensity 
(L/sqft.)</t>
  </si>
  <si>
    <t>SASB Indicator:
IF-RE-140a.3: Like-for-like percentage change in water withdrawn for portfolio area with data coverage, by property subsector: Please see below table</t>
  </si>
  <si>
    <t>Like-for-Like Water (For All Asset Classes)</t>
  </si>
  <si>
    <t>Date 
Coverage (sqft.)</t>
  </si>
  <si>
    <t>Output (tonnes)</t>
  </si>
  <si>
    <t>Waste Disposal</t>
  </si>
  <si>
    <t>Disposal Type</t>
  </si>
  <si>
    <t>%</t>
  </si>
  <si>
    <t>Landfill</t>
  </si>
  <si>
    <t>Diverted</t>
  </si>
  <si>
    <t>Other</t>
  </si>
  <si>
    <t>APPROACH FOR EMPLOYEES, PEOPLE, HUMAN CAPITAL</t>
  </si>
  <si>
    <t>Headcount</t>
  </si>
  <si>
    <t>CBA</t>
  </si>
  <si>
    <t>%CBA EE's</t>
  </si>
  <si>
    <t>Turnover Rate*</t>
  </si>
  <si>
    <t>Category</t>
  </si>
  <si>
    <t xml:space="preserve">Female </t>
  </si>
  <si>
    <t xml:space="preserve">Permanent </t>
  </si>
  <si>
    <t>Temporary</t>
  </si>
  <si>
    <t>Central</t>
  </si>
  <si>
    <t>Eastern</t>
  </si>
  <si>
    <t>Western</t>
  </si>
  <si>
    <t>-</t>
  </si>
  <si>
    <t>Contract</t>
  </si>
  <si>
    <t>Full Time</t>
  </si>
  <si>
    <t>Part Time</t>
  </si>
  <si>
    <t>Pay Type</t>
  </si>
  <si>
    <t>Permanent</t>
  </si>
  <si>
    <t>Employee Category</t>
  </si>
  <si>
    <t>No. of EE's</t>
  </si>
  <si>
    <t>% of EE's</t>
  </si>
  <si>
    <t>Sr. Executive Leadership Team</t>
  </si>
  <si>
    <t>Executive Leadership Team</t>
  </si>
  <si>
    <t>Middle Management</t>
  </si>
  <si>
    <t>Professional</t>
  </si>
  <si>
    <t>Clerical/Administrative</t>
  </si>
  <si>
    <t>Facilities and Maintenance</t>
  </si>
  <si>
    <t>Employee Category by Age Group</t>
  </si>
  <si>
    <t>Under 30</t>
  </si>
  <si>
    <t>30-50</t>
  </si>
  <si>
    <t>Over 50</t>
  </si>
  <si>
    <t>All Employees: Age Group by Gender</t>
  </si>
  <si>
    <t>Age Group</t>
  </si>
  <si>
    <t>Percentage of Employees in Management Positions</t>
  </si>
  <si>
    <t>C-Suite</t>
  </si>
  <si>
    <t>Senior Vice President</t>
  </si>
  <si>
    <t>Vice President</t>
  </si>
  <si>
    <t>Assistant Vice President</t>
  </si>
  <si>
    <t>Controller</t>
  </si>
  <si>
    <t>Sr. Director</t>
  </si>
  <si>
    <t>Director</t>
  </si>
  <si>
    <t>Sr. Manager</t>
  </si>
  <si>
    <t>Manager</t>
  </si>
  <si>
    <t>Team Lead</t>
  </si>
  <si>
    <t>Supervisor</t>
  </si>
  <si>
    <t>New Hires: Age Group by Gender</t>
  </si>
  <si>
    <r>
      <t>Age Group</t>
    </r>
    <r>
      <rPr>
        <b/>
        <vertAlign val="superscript"/>
        <sz val="11"/>
        <rFont val="Calibri"/>
        <family val="2"/>
        <scheme val="minor"/>
      </rPr>
      <t>1</t>
    </r>
  </si>
  <si>
    <r>
      <rPr>
        <vertAlign val="superscript"/>
        <sz val="8"/>
        <color theme="1"/>
        <rFont val="Calibri"/>
        <family val="2"/>
        <scheme val="minor"/>
      </rPr>
      <t>1</t>
    </r>
    <r>
      <rPr>
        <sz val="8"/>
        <color theme="1"/>
        <rFont val="Calibri"/>
        <family val="2"/>
        <scheme val="minor"/>
      </rPr>
      <t xml:space="preserve"> Excludes students</t>
    </r>
  </si>
  <si>
    <t>Number of fatalities as a result of work related injury</t>
  </si>
  <si>
    <t>Number of high consequences related injuries</t>
  </si>
  <si>
    <t>Number of recordable work related injuries</t>
  </si>
  <si>
    <t>Main type of work related injuries</t>
  </si>
  <si>
    <r>
      <t>Severity Rate</t>
    </r>
    <r>
      <rPr>
        <vertAlign val="superscript"/>
        <sz val="11"/>
        <rFont val="Calibri"/>
        <family val="2"/>
        <scheme val="minor"/>
      </rPr>
      <t>1</t>
    </r>
  </si>
  <si>
    <r>
      <t>Frequency Rate</t>
    </r>
    <r>
      <rPr>
        <vertAlign val="superscript"/>
        <sz val="11"/>
        <rFont val="Calibri"/>
        <family val="2"/>
        <scheme val="minor"/>
      </rPr>
      <t>2</t>
    </r>
  </si>
  <si>
    <t>Voluntary turnover</t>
  </si>
  <si>
    <t>Involuntary turnover</t>
  </si>
  <si>
    <t>APPROACH TO SUPPORTING OUR COMMUNITIES</t>
  </si>
  <si>
    <t>COMMUNITY PERFORMANCE METRICS</t>
  </si>
  <si>
    <t>Habitat for Humanity</t>
  </si>
  <si>
    <t>RioCan Volunteers</t>
  </si>
  <si>
    <t>RioCan Volunteer hours</t>
  </si>
  <si>
    <t>Salaries, Wages and Benefits</t>
  </si>
  <si>
    <t>Unit-based compensation expense</t>
  </si>
  <si>
    <r>
      <t>Total Property Taxes 
(Thousands of Dollars)</t>
    </r>
    <r>
      <rPr>
        <vertAlign val="superscript"/>
        <sz val="11"/>
        <color rgb="FF000000"/>
        <rFont val="Calibri"/>
        <family val="2"/>
        <scheme val="minor"/>
      </rPr>
      <t>1</t>
    </r>
  </si>
  <si>
    <r>
      <rPr>
        <vertAlign val="superscript"/>
        <sz val="8"/>
        <color theme="1"/>
        <rFont val="Calibri"/>
        <family val="2"/>
        <scheme val="minor"/>
      </rPr>
      <t>1</t>
    </r>
    <r>
      <rPr>
        <sz val="8"/>
        <color theme="1"/>
        <rFont val="Calibri"/>
        <family val="2"/>
        <scheme val="minor"/>
      </rPr>
      <t xml:space="preserve">Values are on an accrual basis </t>
    </r>
  </si>
  <si>
    <t>Strategic Partnerships</t>
  </si>
  <si>
    <t>APPROACH FOR ADDRESSING TENANT RISKS AND OPPORTUNITIES</t>
  </si>
  <si>
    <t>TENANT PERFORMANCE METRICS</t>
  </si>
  <si>
    <t>150+</t>
  </si>
  <si>
    <t>Number of Tenants Surveyed</t>
  </si>
  <si>
    <t>500+</t>
  </si>
  <si>
    <t>1900+</t>
  </si>
  <si>
    <t>Overall Satisfaction - Management</t>
  </si>
  <si>
    <t>3.97/5</t>
  </si>
  <si>
    <t>3.99/5</t>
  </si>
  <si>
    <t>Overall Satisfaction - Sustainable Building Commitment</t>
  </si>
  <si>
    <t>3.62/5</t>
  </si>
  <si>
    <t>3.52/5</t>
  </si>
  <si>
    <t>SASB Indicator:
IF-RE-410a.1 
1) Percentage of new leases that contain a cost recovery clause for resource efficiency-related capital improvements
2) Associated leased floor area, by property subsector: Not disclosed in this reporting year</t>
  </si>
  <si>
    <t>New leases that contain a cost recovery clause 
for resource efficiency-related projects</t>
  </si>
  <si>
    <t>% of new leases*</t>
  </si>
  <si>
    <t>*This value is based on estimation only</t>
  </si>
  <si>
    <t>APPROACH FOR ADDRESSING SUPPLIER RISKS AND OPPORTUNITIES</t>
  </si>
  <si>
    <t>SUPPLIER PERFORMANCE METRICS</t>
  </si>
  <si>
    <r>
      <t>Proportion of spending on local suppliers</t>
    </r>
    <r>
      <rPr>
        <b/>
        <vertAlign val="superscript"/>
        <sz val="11"/>
        <color theme="1"/>
        <rFont val="Calibri"/>
        <family val="2"/>
        <scheme val="minor"/>
      </rPr>
      <t>1</t>
    </r>
  </si>
  <si>
    <t xml:space="preserve"> </t>
  </si>
  <si>
    <t>Canadian Suppliers* (%)</t>
  </si>
  <si>
    <r>
      <rPr>
        <vertAlign val="superscript"/>
        <sz val="8"/>
        <color theme="1"/>
        <rFont val="Calibri"/>
        <family val="2"/>
        <scheme val="minor"/>
      </rPr>
      <t>1</t>
    </r>
    <r>
      <rPr>
        <sz val="8"/>
        <color theme="1"/>
        <rFont val="Calibri"/>
        <family val="2"/>
        <scheme val="minor"/>
      </rPr>
      <t xml:space="preserve"> Spending includes property operating costs (e.g., repairs and maintenance, utilities, insurance, property taxes, etc.), major repairs and upgrades to the properties, tenanting costs (e.g., leasehold improvements, cash allowances, etc.)
Excludes: 
• Taxes charged by vendors (HST/GST, etc.) 
• Development and construction costs 
• Internal payments 
• Payroll costs 
• Payment to government for income taxes, HST/GST collected, etc. 
• Financing costs 
• Contributions/Distributions 
• Acquisition/Disposition costs
*Canadian suppliers are considered as local suppliers</t>
    </r>
  </si>
  <si>
    <t>APPROACH FOR ADDRESSING INDUSTRY RISKS AND OPPORTUNITIES</t>
  </si>
  <si>
    <t>Participation in External Initiatives</t>
  </si>
  <si>
    <t>GRESB</t>
  </si>
  <si>
    <r>
      <t>BOMA</t>
    </r>
    <r>
      <rPr>
        <vertAlign val="superscript"/>
        <sz val="11"/>
        <color theme="1"/>
        <rFont val="Calibri"/>
        <family val="2"/>
        <scheme val="minor"/>
      </rPr>
      <t xml:space="preserve">1 </t>
    </r>
    <r>
      <rPr>
        <sz val="11"/>
        <color theme="1"/>
        <rFont val="Calibri"/>
        <family val="2"/>
        <scheme val="minor"/>
      </rPr>
      <t>Canada</t>
    </r>
  </si>
  <si>
    <r>
      <t>ESPM</t>
    </r>
    <r>
      <rPr>
        <vertAlign val="superscript"/>
        <sz val="11"/>
        <color theme="1"/>
        <rFont val="Calibri"/>
        <family val="2"/>
        <scheme val="minor"/>
      </rPr>
      <t>2</t>
    </r>
  </si>
  <si>
    <r>
      <t>CaGBC</t>
    </r>
    <r>
      <rPr>
        <vertAlign val="superscript"/>
        <sz val="11"/>
        <color theme="1"/>
        <rFont val="Calibri"/>
        <family val="2"/>
        <scheme val="minor"/>
      </rPr>
      <t>3</t>
    </r>
  </si>
  <si>
    <r>
      <t>TCFD</t>
    </r>
    <r>
      <rPr>
        <vertAlign val="superscript"/>
        <sz val="11"/>
        <color theme="1"/>
        <rFont val="Calibri"/>
        <family val="2"/>
        <scheme val="minor"/>
      </rPr>
      <t>4</t>
    </r>
  </si>
  <si>
    <t>DATA BOUNDARIES</t>
  </si>
  <si>
    <t>EMISSION SOURCES AND METHODOLOGIES</t>
  </si>
  <si>
    <t>Scope 1
 tCO2e</t>
  </si>
  <si>
    <t>Scope 2 (LBM)
 tCO2e</t>
  </si>
  <si>
    <t>Scope 2 (MBM)
 tCO2e</t>
  </si>
  <si>
    <t>Slip 
and fall</t>
  </si>
  <si>
    <t>Total rate</t>
  </si>
  <si>
    <t>Average Length of service of employees by gender</t>
  </si>
  <si>
    <t>FTE permanent positions filled by</t>
  </si>
  <si>
    <t>Internal Candidates</t>
  </si>
  <si>
    <t>TRAINING &amp; DEVELOPMENT</t>
  </si>
  <si>
    <t xml:space="preserve">Category </t>
  </si>
  <si>
    <t>4.00/5</t>
  </si>
  <si>
    <t>3.75/5</t>
  </si>
  <si>
    <t>Renewal Intentions</t>
  </si>
  <si>
    <t>3.64/5</t>
  </si>
  <si>
    <t>3.84/5</t>
  </si>
  <si>
    <t>4.08/5</t>
  </si>
  <si>
    <t>Archetype</t>
  </si>
  <si>
    <t>Emissions scopes</t>
  </si>
  <si>
    <t>All (or vast majority) of space is tenant-controlled</t>
  </si>
  <si>
    <t>Managed by third-party</t>
  </si>
  <si>
    <t>Retail warehouses and high streets</t>
  </si>
  <si>
    <t>Residential</t>
  </si>
  <si>
    <t>Multiple</t>
  </si>
  <si>
    <t>All Scope 3</t>
  </si>
  <si>
    <t>kgCO2e/sqft</t>
  </si>
  <si>
    <t>Total - Location-based</t>
  </si>
  <si>
    <t>Total - Market-based</t>
  </si>
  <si>
    <t>% emissions estimated*</t>
  </si>
  <si>
    <t>GHG Emissions by Scope</t>
  </si>
  <si>
    <t>* Represents emissions estimated for spaces with no data (i.e., bills received directly by tenant, data unavailable via EWRB)</t>
  </si>
  <si>
    <t>Interior emissions tCO2e</t>
  </si>
  <si>
    <t>Exterior emissions tCO2e</t>
  </si>
  <si>
    <t>19.63% of the total population (601) is comprised of females in management</t>
  </si>
  <si>
    <t>43.38% of the total management population (289) is comprised of females</t>
  </si>
  <si>
    <t>18.57% of the total population (603) is comprised of females in management</t>
  </si>
  <si>
    <t>20.17% of the total population (600) is comprised of females in management</t>
  </si>
  <si>
    <t>46.54% of the total management population (260) is comprised of females</t>
  </si>
  <si>
    <t>2500+</t>
  </si>
  <si>
    <t>The information in this Supplement is organized based on the RioCan ESG Strategy pillars and focus areas.</t>
  </si>
  <si>
    <t>Habitat Build Days participated in</t>
  </si>
  <si>
    <t>OUR PEOPLE</t>
  </si>
  <si>
    <t>Common area or whole site managed by RioCan</t>
  </si>
  <si>
    <t>Residential: High-Rise Multi-Family</t>
  </si>
  <si>
    <t>Absolute Energy (Residential: High-Rise Multi-Family)</t>
  </si>
  <si>
    <t>Like-for-Like Energy (Residential: High-Rise Multi-Family)</t>
  </si>
  <si>
    <t>Absolute Water Consumption</t>
  </si>
  <si>
    <t>a. Describe the climate-related risks and opportunities the organization has identified over the short, medium, and long term</t>
  </si>
  <si>
    <t xml:space="preserve">c. Describe the resilience of the organization’s strategy, taking into consideration different climate-related scenarios, including a 2°C or lower scenario </t>
  </si>
  <si>
    <t>a. Describe the organization’s processes for identifying and assessing climate-related risks</t>
  </si>
  <si>
    <t>b. Describe the organization’s processes for managing climate-related risks</t>
  </si>
  <si>
    <t>c. Describe how processes for identifying, assessing, and managing climate-related risks are integrated into the organization’s overall risk management</t>
  </si>
  <si>
    <t>a. Disclose the metrics used by the organization to assess climate-related risks and opportunities in line with its strategy and risk management process</t>
  </si>
  <si>
    <t>b. Disclose Scope 1, Scope 2, and, if appropriate, Scope 3 greenhouse gas (GHG) emissions, and the related risks</t>
  </si>
  <si>
    <t>c. Describe the targets used by the organization to manage climate-related risks and opportunities and performance against targets</t>
  </si>
  <si>
    <t>Emissions tCO2e</t>
  </si>
  <si>
    <t>Scope 2 - Market-based</t>
  </si>
  <si>
    <t>Scope 2 - Location-based</t>
  </si>
  <si>
    <t>Total Usage 
(MWh)</t>
  </si>
  <si>
    <t>Steam</t>
  </si>
  <si>
    <t>Absolute Energy (Retail, Warehouse)</t>
  </si>
  <si>
    <t>Absolute Energy (Retail, High Street)</t>
  </si>
  <si>
    <t>Chilled water</t>
  </si>
  <si>
    <t/>
  </si>
  <si>
    <t>Electricity</t>
  </si>
  <si>
    <t>Certified Portfolio
 (% NLA)</t>
  </si>
  <si>
    <t>1:1 Meetings</t>
  </si>
  <si>
    <t>*Values have been rounded for ease and comparability</t>
  </si>
  <si>
    <r>
      <rPr>
        <b/>
        <sz val="11"/>
        <rFont val="Calibri"/>
        <family val="2"/>
        <scheme val="minor"/>
      </rPr>
      <t>Energy</t>
    </r>
    <r>
      <rPr>
        <sz val="11"/>
        <rFont val="Calibri"/>
        <family val="2"/>
        <scheme val="minor"/>
      </rPr>
      <t xml:space="preserve">
RioCan reports on the natural gas and electricity consumption. Absolute and Like-for-Like energy disclosed in the tables are reported in megawatt hours (MWh), and energy intensity is reported in kilowatt hour (kWh) per square foot.    
Standards, methodologies, assumptions, and/or calculation tools used: Same as ‘Climate’
Data boundary: Same as ‘Climate’
Data coverage: Same as ‘Climate’
Intensity: Total energy consumption divided by the sum of data coverage (square footage) associated with utility consumption.
Utility Data Approach and Calculation Tools: Same as ‘Climate’
Like-for-Like reporting boundaries: Same as ‘Climate’
Source of the conversion factors used: Same as ‘Climate’
</t>
    </r>
    <r>
      <rPr>
        <b/>
        <sz val="11"/>
        <rFont val="Calibri"/>
        <family val="2"/>
        <scheme val="minor"/>
      </rPr>
      <t>Waste</t>
    </r>
    <r>
      <rPr>
        <sz val="11"/>
        <rFont val="Calibri"/>
        <family val="2"/>
        <scheme val="minor"/>
      </rPr>
      <t xml:space="preserve">
All waste usage data methodologies were based on the operational control approach. 
Methodologies: Same as explained under ‘Climate’</t>
    </r>
    <r>
      <rPr>
        <strike/>
        <sz val="11"/>
        <rFont val="Calibri"/>
        <family val="2"/>
        <scheme val="minor"/>
      </rPr>
      <t xml:space="preserve">
</t>
    </r>
    <r>
      <rPr>
        <sz val="11"/>
        <rFont val="Calibri"/>
        <family val="2"/>
        <scheme val="minor"/>
      </rPr>
      <t xml:space="preserve">
In some cases, tenant waste usage is not separately measured and is reported as part of RioCan’s waste usage. Similarly, in some cases, waste usage in RioCan’s offices is not separately measured and is included as part of the tenant waste usage. RioCan does not have an accurate method to quantify or estimate waste usage associated with such types of spaces. 
</t>
    </r>
  </si>
  <si>
    <t xml:space="preserve">RioCan Cares Community Impact  </t>
  </si>
  <si>
    <t>Natural gas</t>
  </si>
  <si>
    <r>
      <t>Net Leasable Area (NLA) 
(Million sqft.)</t>
    </r>
    <r>
      <rPr>
        <b/>
        <vertAlign val="superscript"/>
        <sz val="11"/>
        <color theme="1"/>
        <rFont val="Calibri"/>
        <family val="2"/>
        <scheme val="minor"/>
      </rPr>
      <t>1</t>
    </r>
  </si>
  <si>
    <t>SASB Indicators:
IF-RE-130a.3: Like-for-like percentage change in energy consumption for the portfolio area with data coverage, by property subsector: Please see below tables
IF-RE-130a.4: Percentage of eligible portfolio that (1) has an energy rating and (2) is certified to ENERGY STAR, by property subsector: None, as our commercial properties are categorized as “other” in the Energy Star Portfolio Manager. This report does not include this information for the Residential: High-Rise Multi-Family
IF-RE-130a.5: Description of how building energy management considerations are integrated into property investment analysis and operational strategy: Please see Governance section of the Supplement</t>
  </si>
  <si>
    <t>SASB Indicators:
IF-RE-140a.2:
(1) Total water withdrawn by portfolio area with data coverage: Please see below tables
(2) percentage in regions with High or Extremely High Baseline Water Stress, by property subsector: Not disclosed in this reporting year
IF-RE-410a.2. Percentage of tenants that are separately metered or sub-metered for:
(1) Grid electricity consumption: Currently, RioCan does not track the tenants that are separately metered or sub-metered in the utility data management system. Hence, this information is not reported in this report.
(2) Water withdrawals, by property subsector: Currently, RioCan does not track the tenants that are separately metered or sub-metered in the utility data management system. Hence, this information is not reported in this report.</t>
  </si>
  <si>
    <t>Number of Properties Represented</t>
  </si>
  <si>
    <t>25.37% of the total population (536) is comprised of females in management</t>
  </si>
  <si>
    <t>51.91% of the total management population (262) is comprised of females</t>
  </si>
  <si>
    <t>75+</t>
  </si>
  <si>
    <t>SASB IF-RE-000.A</t>
  </si>
  <si>
    <t>Contract Employee Headcount, by Gender</t>
  </si>
  <si>
    <t>60+</t>
  </si>
  <si>
    <t>70+</t>
  </si>
  <si>
    <t>Employee Category by Gender</t>
  </si>
  <si>
    <t>Total Number of Employees by Employment Type, by Gender</t>
  </si>
  <si>
    <t>Total number of Employees by Employment Contract, by Region</t>
  </si>
  <si>
    <t>Total Number of Employees by Employee Contract, by Gender</t>
  </si>
  <si>
    <t>Percentage of Employees receiving Regular Performance and Career Development Reviews</t>
  </si>
  <si>
    <t>Millennial Employees: Employee Category by Gender</t>
  </si>
  <si>
    <t>New Hires</t>
  </si>
  <si>
    <t>Work Related Injuries - Employees</t>
  </si>
  <si>
    <t>For more information, please refer to our Supplier Code of Conduct</t>
  </si>
  <si>
    <t>Local Habitats served</t>
  </si>
  <si>
    <r>
      <t>Average training hours per year per employee</t>
    </r>
    <r>
      <rPr>
        <vertAlign val="superscript"/>
        <sz val="11"/>
        <rFont val="Calibri"/>
        <family val="2"/>
        <scheme val="minor"/>
      </rPr>
      <t>1, 2</t>
    </r>
  </si>
  <si>
    <t>Like-for-Like Energy (Retail, High Street)</t>
  </si>
  <si>
    <t>Like-for-Like Energy (Retail, Warehouse)</t>
  </si>
  <si>
    <r>
      <t xml:space="preserve">In 2023, RioCan developed a Data Management Plan to outline clear, repeatable accounting practices for calculating, quality checking and reporting energy and greenhouse gas (GHG) performance data for operational assets in reference to the GHG Protocol Corporate Standard and Scope 2 Guidance. This contributes to consistent performance indicators for GRESB and public reporting, as well as decision-useful information for asset management teams to support our environmental performance objectives.
</t>
    </r>
    <r>
      <rPr>
        <b/>
        <sz val="11"/>
        <rFont val="Calibri"/>
        <family val="2"/>
        <scheme val="minor"/>
      </rPr>
      <t xml:space="preserve">Boundary consolidation
</t>
    </r>
    <r>
      <rPr>
        <sz val="11"/>
        <rFont val="Calibri"/>
        <family val="2"/>
        <scheme val="minor"/>
      </rPr>
      <t xml:space="preserve">RioCan uses the operational control approach in establishing boundaries. The GHG Protocol defines operational control as having “the full authority to introduce and implement operating policies at the operation”. To assess asset operational control, RioCan references GRESB guidance, which defines operational control as having the ability to introduce and implement operating policies, health and safety policies, and/or environmental policies. From this definition, RioCan bases its emissions allocation approach on asset archetypes within its portfolio. This simplified approach is conducive to consistent yearly GHG measurement and aligns with peer practices. Below table summarizes the approach:
</t>
    </r>
    <r>
      <rPr>
        <b/>
        <sz val="11"/>
        <rFont val="Calibri"/>
        <family val="2"/>
        <scheme val="minor"/>
      </rPr>
      <t xml:space="preserve">
</t>
    </r>
    <r>
      <rPr>
        <sz val="11"/>
        <rFont val="Calibri"/>
        <family val="2"/>
        <scheme val="minor"/>
      </rPr>
      <t xml:space="preserve">
</t>
    </r>
  </si>
  <si>
    <t>Emission Scope</t>
  </si>
  <si>
    <t>Target type</t>
  </si>
  <si>
    <t>Emissions in scope</t>
  </si>
  <si>
    <t>SBTi target statement</t>
  </si>
  <si>
    <t>Near-term</t>
  </si>
  <si>
    <t>Scope 1 and 2</t>
  </si>
  <si>
    <t xml:space="preserve">Scope 3 </t>
  </si>
  <si>
    <t xml:space="preserve">Long-term </t>
  </si>
  <si>
    <t>Scope 1, 2 and 3</t>
  </si>
  <si>
    <t>% of employees*</t>
  </si>
  <si>
    <t>RioCan owns less than 50%
(where RioCan has no operational control)</t>
  </si>
  <si>
    <t>Land lease
(where RioCan has no operational control)</t>
  </si>
  <si>
    <t>Total Property Taxes Incurred in our Operational Communities</t>
  </si>
  <si>
    <t>Tenant Survey*</t>
  </si>
  <si>
    <t>Investment in learning and development*</t>
  </si>
  <si>
    <t>No recorded injuries</t>
  </si>
  <si>
    <r>
      <t>$ Fundraised by RioCan</t>
    </r>
    <r>
      <rPr>
        <vertAlign val="superscript"/>
        <sz val="11"/>
        <rFont val="Calibri"/>
        <family val="2"/>
        <scheme val="minor"/>
      </rPr>
      <t>1</t>
    </r>
  </si>
  <si>
    <r>
      <t>Time (Volunteer time)</t>
    </r>
    <r>
      <rPr>
        <vertAlign val="superscript"/>
        <sz val="11"/>
        <rFont val="Calibri"/>
        <family val="2"/>
        <scheme val="minor"/>
      </rPr>
      <t>2</t>
    </r>
  </si>
  <si>
    <r>
      <t>Donated Space</t>
    </r>
    <r>
      <rPr>
        <vertAlign val="superscript"/>
        <sz val="11"/>
        <rFont val="Calibri"/>
        <family val="2"/>
        <scheme val="minor"/>
      </rPr>
      <t>3</t>
    </r>
  </si>
  <si>
    <r>
      <t xml:space="preserve">Non-recoverable salaries and benefits
</t>
    </r>
    <r>
      <rPr>
        <sz val="8"/>
        <color rgb="FF000000"/>
        <rFont val="Calibri"/>
        <family val="2"/>
        <scheme val="minor"/>
      </rPr>
      <t>(including internal leasing &amp; capitalized for development)</t>
    </r>
  </si>
  <si>
    <t>*We do not conduct tenant survey every year</t>
  </si>
  <si>
    <t>RioCan REIT, Publicly traded on the Toronto Stock Exchange under the ticker REI.UN</t>
  </si>
  <si>
    <t>Associated Natural Gas
(MWh)</t>
  </si>
  <si>
    <t>Associated Electricity
(MWh)</t>
  </si>
  <si>
    <t>Market-Based GHG Emissions by Property Type</t>
  </si>
  <si>
    <t>Scope 3</t>
  </si>
  <si>
    <t>For more information on RioCan's Green Bond Framework and Green Bond Report, please refer to the "Reports &amp; Disclosures" sub-section under the 'Corporate Responsibility' section on our webpage.</t>
  </si>
  <si>
    <t>*includes property dispositions, terminations, resignations</t>
  </si>
  <si>
    <r>
      <t>Total General and Administrative Salaries and Benefits Incurred 
(Thousands of Dollars)</t>
    </r>
    <r>
      <rPr>
        <b/>
        <vertAlign val="superscript"/>
        <sz val="11"/>
        <color theme="1"/>
        <rFont val="Calibri"/>
        <family val="2"/>
        <scheme val="minor"/>
      </rPr>
      <t>1</t>
    </r>
  </si>
  <si>
    <t>*include all active employees</t>
  </si>
  <si>
    <t>Indicator</t>
  </si>
  <si>
    <r>
      <rPr>
        <b/>
        <sz val="11"/>
        <rFont val="Calibri"/>
        <family val="2"/>
        <scheme val="minor"/>
      </rPr>
      <t xml:space="preserve">Employee Committees </t>
    </r>
    <r>
      <rPr>
        <sz val="11"/>
        <rFont val="Calibri"/>
        <family val="2"/>
        <scheme val="minor"/>
      </rPr>
      <t xml:space="preserve">
RioCan relies on employee committees, each with an executive sponsor, to drive ESG performance improvements. 
The </t>
    </r>
    <r>
      <rPr>
        <b/>
        <sz val="11"/>
        <rFont val="Calibri"/>
        <family val="2"/>
        <scheme val="minor"/>
      </rPr>
      <t>Climate Committee</t>
    </r>
    <r>
      <rPr>
        <sz val="11"/>
        <rFont val="Calibri"/>
        <family val="2"/>
        <scheme val="minor"/>
      </rPr>
      <t xml:space="preserve"> embeds climate considerations into RioCan’s organizational objectives. It promotes that our priorities, inputs and achievements towards long- and short-term climate-related goals are fully aligned.
The </t>
    </r>
    <r>
      <rPr>
        <b/>
        <sz val="11"/>
        <rFont val="Calibri"/>
        <family val="2"/>
        <scheme val="minor"/>
      </rPr>
      <t>Diversity, Equity and Inclusion (DEI) Committee</t>
    </r>
    <r>
      <rPr>
        <sz val="11"/>
        <rFont val="Calibri"/>
        <family val="2"/>
        <scheme val="minor"/>
      </rPr>
      <t xml:space="preserve"> encourages that every RioCan employee, regardless of race, gender, age, sexual orientation, physical ability or company position has an equal opportunity for success, feels a sense of belonging, and is empowered to contribute to advancing DEI in the workplace and the communities we serve. 
The mission of the </t>
    </r>
    <r>
      <rPr>
        <b/>
        <sz val="11"/>
        <rFont val="Calibri"/>
        <family val="2"/>
        <scheme val="minor"/>
      </rPr>
      <t xml:space="preserve">Health and Wellness Committee </t>
    </r>
    <r>
      <rPr>
        <sz val="11"/>
        <rFont val="Calibri"/>
        <family val="2"/>
        <scheme val="minor"/>
      </rPr>
      <t xml:space="preserve">is to promote a healthy workplace. Through engagement and other initiatives that support health and wellness, the aim is to create a workplace that fosters our employees’ personal and professional productivity as well as their physical and mental wellbeing. 
The </t>
    </r>
    <r>
      <rPr>
        <b/>
        <sz val="11"/>
        <rFont val="Calibri"/>
        <family val="2"/>
        <scheme val="minor"/>
      </rPr>
      <t>Social Committee</t>
    </r>
    <r>
      <rPr>
        <sz val="11"/>
        <rFont val="Calibri"/>
        <family val="2"/>
        <scheme val="minor"/>
      </rPr>
      <t xml:space="preserve"> was established to organize enjoyable and engaging events that allow RioCan employees to connect with their communities and others in the company. The committee supports and enhances our culture of excellence, often partnering with other committees to bring events to life. 
The </t>
    </r>
    <r>
      <rPr>
        <b/>
        <sz val="11"/>
        <rFont val="Calibri"/>
        <family val="2"/>
        <scheme val="minor"/>
      </rPr>
      <t xml:space="preserve">Women’s Initiative Network (WIN) Committee </t>
    </r>
    <r>
      <rPr>
        <sz val="11"/>
        <rFont val="Calibri"/>
        <family val="2"/>
        <scheme val="minor"/>
      </rPr>
      <t xml:space="preserve">was established to improve RioCan’s thought diversity through the inclusive representation of women across the organization. WIN’s vision is to create spaces where we can all prosper and ensure equitable support, empowerment through networking and mentorship, and transparent communication for women. 
The </t>
    </r>
    <r>
      <rPr>
        <b/>
        <sz val="11"/>
        <rFont val="Calibri"/>
        <family val="2"/>
        <scheme val="minor"/>
      </rPr>
      <t xml:space="preserve">Innovation Committee </t>
    </r>
    <r>
      <rPr>
        <sz val="11"/>
        <rFont val="Calibri"/>
        <family val="2"/>
        <scheme val="minor"/>
      </rPr>
      <t>fosters a culture of innovation and encourages non-traditional ways of thinking. Its mandate is to accelerate specific initiatives within each of the strategic pillars in RioCan’s five-year business strategy. The committee will create new viable business offerings and/or processes that create value for stakeholders, including employees, investors, tenants and the communities we serve.</t>
    </r>
  </si>
  <si>
    <r>
      <rPr>
        <sz val="11"/>
        <rFont val="Calibri"/>
        <family val="2"/>
        <scheme val="minor"/>
      </rPr>
      <t xml:space="preserve">As a large real estate company, rooted in Canada’s major urban markets, it is critical to support the communities where we operate. </t>
    </r>
    <r>
      <rPr>
        <b/>
        <sz val="11"/>
        <rFont val="Calibri"/>
        <family val="2"/>
        <scheme val="minor"/>
      </rPr>
      <t xml:space="preserve">
</t>
    </r>
    <r>
      <rPr>
        <b/>
        <sz val="11"/>
        <color theme="0"/>
        <rFont val="Calibri"/>
        <family val="2"/>
        <scheme val="minor"/>
      </rPr>
      <t xml:space="preserve">
</t>
    </r>
  </si>
  <si>
    <t>- Common area or whole site  Scope 1 + 2 (i.e., where RioCan receives bills from utility providers)
- Tenant space Scope 3 (i.e., where tenant receives bills), where applicable</t>
  </si>
  <si>
    <t>Floor area 
(sqft)</t>
  </si>
  <si>
    <t>2026 ESG Supplement</t>
  </si>
  <si>
    <t xml:space="preserve">The 2026 ESG Supplement ("Supplement") provides supporting information about RioCan’s approach, performance, and data on material topics. </t>
  </si>
  <si>
    <t>This Supplement covers the period from January 1, 2025 to December 31, 2025.</t>
  </si>
  <si>
    <r>
      <t xml:space="preserve">Scale of the organization (as of December 31, 2025)
</t>
    </r>
    <r>
      <rPr>
        <sz val="11"/>
        <rFont val="Calibri"/>
        <family val="2"/>
        <scheme val="minor"/>
      </rPr>
      <t>i. Total number of operations: 168 properties*
ii. Revenue:</t>
    </r>
    <r>
      <rPr>
        <sz val="11"/>
        <color rgb="FFFF0000"/>
        <rFont val="Calibri"/>
        <family val="2"/>
        <scheme val="minor"/>
      </rPr>
      <t xml:space="preserve"> </t>
    </r>
    <r>
      <rPr>
        <sz val="11"/>
        <rFont val="Calibri"/>
        <family val="2"/>
        <scheme val="minor"/>
      </rPr>
      <t>$1.44B</t>
    </r>
  </si>
  <si>
    <r>
      <t>RioCan Portfolio as of December 31,</t>
    </r>
    <r>
      <rPr>
        <b/>
        <sz val="11"/>
        <color theme="8"/>
        <rFont val="Calibri"/>
        <family val="2"/>
        <scheme val="minor"/>
      </rPr>
      <t xml:space="preserve"> </t>
    </r>
    <r>
      <rPr>
        <b/>
        <sz val="11"/>
        <color theme="0"/>
        <rFont val="Calibri"/>
        <family val="2"/>
        <scheme val="minor"/>
      </rPr>
      <t>2025</t>
    </r>
  </si>
  <si>
    <t xml:space="preserve">The employee headcount disclosed in this report and supplement is based on actual headcount while the 2025 Annual Report value is based on the active full-time equivalent employees, as of December 31, 2025
The frequency and severity rates have been calculated based on 200,000 hours worked. Workers who are not employees but whose work and/or workplace is controlled by the organization have been excluded from this disclosure, as at this time their accident statistics are not tracked. These statistics have been calculated using the format used to determine incident frequency and severity. </t>
  </si>
  <si>
    <r>
      <rPr>
        <b/>
        <sz val="8"/>
        <rFont val="Calibri"/>
        <family val="2"/>
        <scheme val="minor"/>
      </rPr>
      <t>Assumptions</t>
    </r>
    <r>
      <rPr>
        <sz val="8"/>
        <rFont val="Calibri"/>
        <family val="2"/>
        <scheme val="minor"/>
      </rPr>
      <t xml:space="preserve">
•Active population list used as of December 31, 2025
•Calculation only includes permanent full time salary and permanent full time hourly employees
•Seasonal employees and students are not included as these contracts are for short periods (4 months or less) as the need arises
•RioCan Board of Trustees are not included in the total population headcount
•Turnover Rate is calculated based on following standard turnover formula:</t>
    </r>
  </si>
  <si>
    <r>
      <t xml:space="preserve"> </t>
    </r>
    <r>
      <rPr>
        <b/>
        <sz val="8"/>
        <color theme="1"/>
        <rFont val="Calibri"/>
        <family val="2"/>
        <scheme val="minor"/>
      </rPr>
      <t xml:space="preserve">Assumptions </t>
    </r>
    <r>
      <rPr>
        <sz val="8"/>
        <color theme="1"/>
        <rFont val="Calibri"/>
        <family val="2"/>
        <scheme val="minor"/>
      </rPr>
      <t xml:space="preserve">
•Active population list used as of December 31, 2025
•Population headcount and metrics shown above include active/inactive employees including full-time, part-time and contract employees
•Seasonal employees and students are not included as these contracts are for short periods (4 months or less) as the need arises
•RioCan Board of Trustees not included in total population headcount</t>
    </r>
  </si>
  <si>
    <t>•472 employees completed scorecards in 2025 which is 100% of eligible permanent employees
•Does not include part-time or contract and inactive employees</t>
  </si>
  <si>
    <t>25.09%% of the total population (546) is comprised of females in management</t>
  </si>
  <si>
    <t>50.55% of the total management population (292) is comprised of females</t>
  </si>
  <si>
    <t xml:space="preserve">*2025 calculation includes the following costs that were not included in 2024 : The WIN Speaker Events, Cost for our Mentoring Platform, Costs for the 3 additional Health and Safety Courses completed. </t>
  </si>
  <si>
    <t>Employees who took parental leave during the year</t>
  </si>
  <si>
    <t>Employees returning to work after parental leave during the year</t>
  </si>
  <si>
    <t>Parental leave return to work rate (%)</t>
  </si>
  <si>
    <t>Employees who returned to work after parental leave and were still employed 12 months after return</t>
  </si>
  <si>
    <t>Parental leave retention rate 12 months after return (%)</t>
  </si>
  <si>
    <t>Parental Leave</t>
  </si>
  <si>
    <t>Volunteering days</t>
  </si>
  <si>
    <t>Volunteering hours</t>
  </si>
  <si>
    <t>Volunteering*</t>
  </si>
  <si>
    <t>Employee assistance program utilisation</t>
  </si>
  <si>
    <t>% of employees</t>
  </si>
  <si>
    <t>Slip, trip, and fall</t>
  </si>
  <si>
    <t>80+</t>
  </si>
  <si>
    <t>BOMA BEST and LEED*
(or equivalent)</t>
  </si>
  <si>
    <t>In 2025, the total NLA certified under BOMA BEST represented over 80% of our portfolio. We plan to have 90% of our portfolio BOMA BEST certified by 2030.</t>
  </si>
  <si>
    <t xml:space="preserve">For more information, please refer to our 2026 ESG Report.
</t>
  </si>
  <si>
    <t>RioCan commits to reducing absolute scope 1 and 2 emissions 46.2% by 2030 from a 2019 base year.</t>
  </si>
  <si>
    <t>RioCan commits to reducing absolute scope 3 emissions from downstream-leased assets (i.e., tenant emissions) 28.0% by 2030 from a 2019 base year.</t>
  </si>
  <si>
    <t>RioCan commits to reducing scope 3 emissions from capital goods (i.e., new developments) 55.0% on an intensity basis (tCO2e/square foot) by 2030 from a 2019 base year.</t>
  </si>
  <si>
    <t>RioCan commits to reducing absolute scope 1, 2 &amp; 3 GHG emissions 90% by 2050 from a 2019 base year.
RioCan commits to reach net-zero GHG emissions across the value chain by 2050.</t>
  </si>
  <si>
    <t>Collective Bargaining Agreements (CBA) - Percentage of Total Employees covered by CBA</t>
  </si>
  <si>
    <t>2025 Annual Report</t>
  </si>
  <si>
    <r>
      <rPr>
        <vertAlign val="superscript"/>
        <sz val="8"/>
        <color theme="1"/>
        <rFont val="Calibri"/>
        <family val="2"/>
        <scheme val="minor"/>
      </rPr>
      <t>1</t>
    </r>
    <r>
      <rPr>
        <sz val="8"/>
        <color theme="1"/>
        <rFont val="Calibri"/>
        <family val="2"/>
        <scheme val="minor"/>
      </rPr>
      <t>Floor area is reported at 100% ownership using gross floor area (GFA) to provide a better understanding of operational performance and efficiency. GFA is the total property square footage, measured between the principal exterior surfaces of the enclosing fixed walls of the building(s). GFA includes common areas, hallways, etc. It is different from net leasable area (NLA) which only includes floor area that is leased by tenants. NLA is reported in the 2025 Annual Report.</t>
    </r>
  </si>
  <si>
    <t>SASB Indicator:
IF-RE-000.A- Activity metrics: Number of assets, by property subsector</t>
  </si>
  <si>
    <r>
      <rPr>
        <b/>
        <sz val="11"/>
        <rFont val="Calibri"/>
        <family val="2"/>
        <scheme val="minor"/>
      </rPr>
      <t>Whistleblower Program</t>
    </r>
    <r>
      <rPr>
        <sz val="11"/>
        <rFont val="Calibri"/>
        <family val="2"/>
        <scheme val="minor"/>
      </rPr>
      <t xml:space="preserve">
RioCan has developed a Whistleblower Committee to promote ethical conduct throughout our business, and ensure that RioCan Representatives have a confidential reporting vehicle to raise concerns for review and investigation without fear of retaliation. The Program is governed by the Whistleblower Policy. A committee known as the “Whistleblower Committee ” consisting of the Chair of the Audit Committee and the SVP, General Counsel, ESG &amp; Corporate Secretary, has been established for the purpose of establishing, maintaining and monitoring the Program and ensuring compliance with the Policy. The Committee’s mandate and activities include its procedure for investigating and resolving submissions made pursuant to the Program. Our Enterprise Risk Management (ERM) framework proactively manages risks. The framework sets out general roles and responsibilities while also mandating mitigation efforts for the major types of risks, including preventable, strategic and external risks. The framework applies to all members of the Board, officers and employees of RioCan.
</t>
    </r>
    <r>
      <rPr>
        <b/>
        <sz val="11"/>
        <rFont val="Calibri"/>
        <family val="2"/>
        <scheme val="minor"/>
      </rPr>
      <t>Environmental Risk and Compliance</t>
    </r>
    <r>
      <rPr>
        <sz val="11"/>
        <rFont val="Calibri"/>
        <family val="2"/>
        <scheme val="minor"/>
      </rPr>
      <t xml:space="preserve">
RioCan complies with applicable environmental laws and regulations and we strive for continuous improvement of our Environmental Management System (EMS) and associated environmental policies. We track and monitor various compliance metrics and potential risks such as hazardous substances, environmental spills and fuel storage tanks. Annual Environmental Compliance Surveys are completed across our portfolio and stored with all other environmental documentation in our centralized database. RioCan’s custom built crisis management system, RioCan Secure, enables real time response to any and all environmental incidents. Together, these strategies form the foundation of our EMS and help us achieve operational excellence across our portfolio.
</t>
    </r>
    <r>
      <rPr>
        <b/>
        <sz val="11"/>
        <rFont val="Calibri"/>
        <family val="2"/>
        <scheme val="minor"/>
      </rPr>
      <t>Land Contamination</t>
    </r>
    <r>
      <rPr>
        <sz val="11"/>
        <rFont val="Calibri"/>
        <family val="2"/>
        <scheme val="minor"/>
      </rPr>
      <t xml:space="preserve">
RioCan is committed to minimizing the environmental impacts of our developments, assets and procurement while raising environmental awareness on the importance of protecting the natural environment. We continue to focus on urban revitalization to bring our existing properties to their highest and best use. We strive to continuously monitor our environmental performance and, when necessary, comply and report on environmental issues. RioCan considers and monitors the environmental implications during the lifecycle of the development process and aims to promote environmental awareness. RioCan assesses potential environmental impacts during the acquisition due diligence process to ensure all potential environmental risks are acknowledged and well managed. This assessment includes a review of environmental compliance, identifying potential sources of contamination as well as assessing climate change risk and resiliency.</t>
    </r>
  </si>
  <si>
    <r>
      <rPr>
        <b/>
        <sz val="11"/>
        <rFont val="Calibri"/>
        <family val="2"/>
        <scheme val="minor"/>
      </rPr>
      <t>Human Capital</t>
    </r>
    <r>
      <rPr>
        <sz val="11"/>
        <rFont val="Calibri"/>
        <family val="2"/>
        <scheme val="minor"/>
      </rPr>
      <t xml:space="preserve">
Annually, we conduct a comprehensive Employee Engagement Survey to gather insights that help sustain a culture of excellence. To support employee growth and performance, we’ve implemented a best-in-class performance management system, complemented by RioCan Career Paths and Leadership Attributes, a structured framework outlining role expectations, required skills, and opportunities for vertical and lateral career progression. Through initiatives such as RioCan</t>
    </r>
    <r>
      <rPr>
        <sz val="11"/>
        <color rgb="FFFF0000"/>
        <rFont val="Calibri"/>
        <family val="2"/>
        <scheme val="minor"/>
      </rPr>
      <t xml:space="preserve"> </t>
    </r>
    <r>
      <rPr>
        <sz val="11"/>
        <rFont val="Calibri"/>
        <family val="2"/>
        <scheme val="minor"/>
      </rPr>
      <t>Mentors program, education (up to $3,000 per calendar year) and professional designation reimbursement, LinkedIn Learning, and leadership development training and workshops, we empower employees to take ownership of their careers and continually grow their skills.</t>
    </r>
  </si>
  <si>
    <r>
      <t>SBTi</t>
    </r>
    <r>
      <rPr>
        <vertAlign val="superscript"/>
        <sz val="11"/>
        <color theme="1"/>
        <rFont val="Calibri"/>
        <family val="2"/>
        <scheme val="minor"/>
      </rPr>
      <t>5</t>
    </r>
  </si>
  <si>
    <r>
      <rPr>
        <vertAlign val="superscript"/>
        <sz val="8"/>
        <color theme="1"/>
        <rFont val="Calibri"/>
        <family val="2"/>
        <scheme val="minor"/>
      </rPr>
      <t>1</t>
    </r>
    <r>
      <rPr>
        <sz val="8"/>
        <color theme="1"/>
        <rFont val="Calibri"/>
        <family val="2"/>
        <scheme val="minor"/>
      </rPr>
      <t xml:space="preserve"> Building Owners and Managers Association 
</t>
    </r>
    <r>
      <rPr>
        <vertAlign val="superscript"/>
        <sz val="8"/>
        <color theme="1"/>
        <rFont val="Calibri"/>
        <family val="2"/>
        <scheme val="minor"/>
      </rPr>
      <t xml:space="preserve">2 </t>
    </r>
    <r>
      <rPr>
        <sz val="8"/>
        <color theme="1"/>
        <rFont val="Calibri"/>
        <family val="2"/>
        <scheme val="minor"/>
      </rPr>
      <t xml:space="preserve">Energy Star Portfolio Manager
</t>
    </r>
    <r>
      <rPr>
        <vertAlign val="superscript"/>
        <sz val="8"/>
        <color theme="1"/>
        <rFont val="Calibri"/>
        <family val="2"/>
        <scheme val="minor"/>
      </rPr>
      <t>3</t>
    </r>
    <r>
      <rPr>
        <sz val="8"/>
        <color theme="1"/>
        <rFont val="Calibri"/>
        <family val="2"/>
        <scheme val="minor"/>
      </rPr>
      <t xml:space="preserve">Canada Green Building Council
</t>
    </r>
    <r>
      <rPr>
        <vertAlign val="superscript"/>
        <sz val="8"/>
        <color theme="1"/>
        <rFont val="Calibri"/>
        <family val="2"/>
        <scheme val="minor"/>
      </rPr>
      <t>4</t>
    </r>
    <r>
      <rPr>
        <sz val="8"/>
        <color theme="1"/>
        <rFont val="Calibri"/>
        <family val="2"/>
        <scheme val="minor"/>
      </rPr>
      <t xml:space="preserve">Task Force on Climate-related Financial Disclosures
</t>
    </r>
    <r>
      <rPr>
        <vertAlign val="superscript"/>
        <sz val="8"/>
        <color theme="1"/>
        <rFont val="Calibri"/>
        <family val="2"/>
        <scheme val="minor"/>
      </rPr>
      <t>5</t>
    </r>
    <r>
      <rPr>
        <sz val="8"/>
        <color theme="1"/>
        <rFont val="Calibri"/>
        <family val="2"/>
        <scheme val="minor"/>
      </rPr>
      <t xml:space="preserve">Science Based Targets initiative
</t>
    </r>
  </si>
  <si>
    <t>2025*</t>
  </si>
  <si>
    <r>
      <rPr>
        <vertAlign val="superscript"/>
        <sz val="8"/>
        <color theme="1"/>
        <rFont val="Calibri"/>
        <family val="2"/>
        <scheme val="minor"/>
      </rPr>
      <t>1</t>
    </r>
    <r>
      <rPr>
        <sz val="8"/>
        <color theme="1"/>
        <rFont val="Calibri"/>
        <family val="2"/>
        <scheme val="minor"/>
      </rPr>
      <t xml:space="preserve"> These numbers reflect only the training hours tracked by the RioCan People &amp; Culture team, and not at the department level. Hence, they don’t provide a fulsome view of all learning &amp; development activities at RioCan.
</t>
    </r>
    <r>
      <rPr>
        <vertAlign val="superscript"/>
        <sz val="8"/>
        <color theme="1"/>
        <rFont val="Calibri"/>
        <family val="2"/>
        <scheme val="minor"/>
      </rPr>
      <t>2</t>
    </r>
    <r>
      <rPr>
        <sz val="8"/>
        <color theme="1"/>
        <rFont val="Calibri"/>
        <family val="2"/>
        <scheme val="minor"/>
      </rPr>
      <t xml:space="preserve"> 2025 calculation is based on active employees as of December 31, 2025. Employees on STD, LTD, unpaid leave, parental leave, etc., are considered inactive. 
* We introduced new training programs in 2025</t>
    </r>
  </si>
  <si>
    <t>Volunteering participation rate (%)**</t>
  </si>
  <si>
    <t>*The calculation reflects participation in volunteer activities that are tracked centrally across the organization. It does not include participation in team-level volunteer activities that are not captured through this organization-wide tracking process.
** This rate is calculated based on the number of employees that were eligible to participate in 2025 (Full-time, Permanent)</t>
  </si>
  <si>
    <t>Number of employees**: 546</t>
  </si>
  <si>
    <t>**The value shown here is based on actual headcount while the 2025 Annual Report value is based on the active full-time equivalent employees, as of December 31, 2025. Actual headcount is defined in the 'People' tab</t>
  </si>
  <si>
    <t>Compliance with Environmental Laws and Regulations with No Regulatory Fines or Penalties</t>
  </si>
  <si>
    <t>2024/2025</t>
  </si>
  <si>
    <t>2024 vs. 2025</t>
  </si>
  <si>
    <t>Usage 
(m3)</t>
  </si>
  <si>
    <t>Absolute Waste Output</t>
  </si>
  <si>
    <t>SASB Indicators:
IF-RE-130a.2:
(1) Total energy consumed by portfolio area with data coverage: Please see below tables
(2) Percentage grid electricity: Total electricity (MWh) / Total energy (MWh) = 476,663/876,728 = 54.36%
(3) Percentage renewable, by property subsector: Not disclosed in this report</t>
  </si>
  <si>
    <t>43.75% of the total management population (257) is comprised of females</t>
  </si>
  <si>
    <t>2026 ESG Supplement: Environment</t>
  </si>
  <si>
    <t>2026 ESG Supplement: Climate</t>
  </si>
  <si>
    <t>2026 ESG Report page 9-10</t>
  </si>
  <si>
    <t>2026 ESG Supplement: Tenants</t>
  </si>
  <si>
    <t>2026 ESG Report page 18
2026 ESG Supplement: Tenants</t>
  </si>
  <si>
    <t>2026 ESG Supplement: Climate &amp; Environment</t>
  </si>
  <si>
    <r>
      <t>Floor Area (sqft.)</t>
    </r>
    <r>
      <rPr>
        <b/>
        <vertAlign val="superscript"/>
        <sz val="11"/>
        <color theme="1"/>
        <rFont val="Calibri"/>
        <family val="2"/>
        <scheme val="minor"/>
      </rPr>
      <t>1</t>
    </r>
  </si>
  <si>
    <t>Total Portfolio</t>
  </si>
  <si>
    <t>Floor Area (sqft.)</t>
  </si>
  <si>
    <r>
      <rPr>
        <b/>
        <sz val="11"/>
        <rFont val="Calibri"/>
        <family val="2"/>
        <scheme val="minor"/>
      </rPr>
      <t xml:space="preserve">Emission sources 
</t>
    </r>
    <r>
      <rPr>
        <sz val="11"/>
        <rFont val="Calibri"/>
        <family val="2"/>
        <scheme val="minor"/>
      </rPr>
      <t xml:space="preserve">It includes emissions from the following greenhouse gases: carbon dioxide (CO2), methane (CH4), nitrous oxide (N2O) from energy consumed at real estate assets, including emissions related to electricity and fuel (e.g., natural gas). The inventory excludes immaterial emissions from back-up fuels and refrigerants. Over time, RioCan will strive to improve data availability for these sources. Global Warming Potential (GWP) values as reported by the Intergovernmental Panel on Climate Change (IPCC)’s Fourth Assessment Report were used to calculate CO2e.
</t>
    </r>
    <r>
      <rPr>
        <b/>
        <strike/>
        <sz val="11"/>
        <rFont val="Calibri"/>
        <family val="2"/>
        <scheme val="minor"/>
      </rPr>
      <t xml:space="preserve">
</t>
    </r>
    <r>
      <rPr>
        <b/>
        <sz val="11"/>
        <rFont val="Calibri"/>
        <family val="2"/>
        <scheme val="minor"/>
      </rPr>
      <t>Scope 1 and 2 emissions methodology</t>
    </r>
    <r>
      <rPr>
        <b/>
        <strike/>
        <sz val="11"/>
        <rFont val="Calibri"/>
        <family val="2"/>
        <scheme val="minor"/>
      </rPr>
      <t xml:space="preserve">
</t>
    </r>
    <r>
      <rPr>
        <b/>
        <sz val="11"/>
        <rFont val="Calibri"/>
        <family val="2"/>
        <scheme val="minor"/>
      </rPr>
      <t xml:space="preserve">Energy measurement and analysis
</t>
    </r>
    <r>
      <rPr>
        <sz val="11"/>
        <rFont val="Calibri"/>
        <family val="2"/>
        <scheme val="minor"/>
      </rPr>
      <t>1. Source: Energy consists of electricity and natural gas consumed by the assets under operational control for the calendar year.</t>
    </r>
    <r>
      <rPr>
        <strike/>
        <sz val="11"/>
        <rFont val="Calibri"/>
        <family val="2"/>
        <scheme val="minor"/>
      </rPr>
      <t xml:space="preserve">
</t>
    </r>
    <r>
      <rPr>
        <sz val="11"/>
        <rFont val="Calibri"/>
        <family val="2"/>
        <scheme val="minor"/>
      </rPr>
      <t xml:space="preserve">
2. Boundaries: The energy data associated with scope 1 and 2 emissions pertains to: 
a. Spaces where the company has operational control 
3. Estimation: For public reporting, RioCan applies estimates to fill all time coverage gaps (e.g., missing bill data) via the third-party data management platform. Depending on the amount of data that is available, the platform’s methodology uses a combination of asset data extrapolation and industry benchmarks from the US Energy Information Administration to make the estimates. In practice, if an asset is missing a month of data but has prior year usage, that prior year usage becomes the estimate. If the asset is missing more than six months of data, the energy consumption is estimated using benchmarks. For this year's report, no estimates have been used.
4. RioCan reports its energy consumption in MWh for natural gas and electricity.  However, natural gas consumption in the utility invoices is provided in cubic meters or giga joules and electricity consumption is provided in kWh in the utility invoice. This consumption is converted by a third-party utility and data management platform into MWh using conversion factor from Energy Star (</t>
    </r>
    <r>
      <rPr>
        <u/>
        <sz val="11"/>
        <color rgb="FF0070C0"/>
        <rFont val="Calibri"/>
        <family val="2"/>
        <scheme val="minor"/>
      </rPr>
      <t>https://portfoliomanager.energystar.gov/pdf/reference/Thermal%20Conversions.pdf</t>
    </r>
    <r>
      <rPr>
        <sz val="11"/>
        <rFont val="Calibri"/>
        <family val="2"/>
        <scheme val="minor"/>
      </rPr>
      <t>). Energy was converted from m</t>
    </r>
    <r>
      <rPr>
        <vertAlign val="superscript"/>
        <sz val="11"/>
        <rFont val="Calibri"/>
        <family val="2"/>
        <scheme val="minor"/>
      </rPr>
      <t>3</t>
    </r>
    <r>
      <rPr>
        <sz val="11"/>
        <rFont val="Calibri"/>
        <family val="2"/>
        <scheme val="minor"/>
      </rPr>
      <t xml:space="preserve"> to kWh using a conversion factor of 10.64 m</t>
    </r>
    <r>
      <rPr>
        <vertAlign val="superscript"/>
        <sz val="11"/>
        <rFont val="Calibri"/>
        <family val="2"/>
        <scheme val="minor"/>
      </rPr>
      <t>3</t>
    </r>
    <r>
      <rPr>
        <sz val="11"/>
        <rFont val="Calibri"/>
        <family val="2"/>
        <scheme val="minor"/>
      </rPr>
      <t xml:space="preserve">/kWh, then from kWh to MWh using a conversion factor of 1000 kWh/MWh.
</t>
    </r>
    <r>
      <rPr>
        <b/>
        <sz val="11"/>
        <rFont val="Calibri"/>
        <family val="2"/>
        <scheme val="minor"/>
      </rPr>
      <t xml:space="preserve">Emissions calculations
</t>
    </r>
    <r>
      <rPr>
        <sz val="11"/>
        <color theme="1"/>
        <rFont val="Calibri"/>
        <family val="2"/>
        <scheme val="minor"/>
      </rPr>
      <t>5. Once energy data is analyzed and consolidated, RioCan applies emissions factors to quantify emissions. RioCan uses Environment Canada’s National Inventory Report-2026 Edition, Parts 2 &amp; 3 which provides the emissions factors for each source and type of energy by province. These emission factors are utilized in the computation of both location- and market-based emissions, as residual mix emission factors are not presently accessible in Canada. The market-based figures have been revised to account for the acquisition of green electricity certificates.</t>
    </r>
  </si>
  <si>
    <t>✓ 8,275</t>
  </si>
  <si>
    <t>✓ 5,099</t>
  </si>
  <si>
    <t>✓ 4,691</t>
  </si>
  <si>
    <t>✓ 119,192</t>
  </si>
  <si>
    <r>
      <t xml:space="preserve">Verification Statement: </t>
    </r>
    <r>
      <rPr>
        <sz val="11"/>
        <rFont val="Calibri"/>
        <family val="2"/>
        <scheme val="minor"/>
      </rPr>
      <t>Using the AccountAbility 1000 Assurance Standard v3, ISOS Group Inc. verified RioCan’s 2025 water and waste data to a moderate level of assurance.</t>
    </r>
    <r>
      <rPr>
        <b/>
        <sz val="11"/>
        <rFont val="Calibri"/>
        <family val="2"/>
        <scheme val="minor"/>
      </rPr>
      <t xml:space="preserve">
Assurance Statement: </t>
    </r>
    <r>
      <rPr>
        <sz val="11"/>
        <rFont val="Calibri"/>
        <family val="2"/>
        <scheme val="minor"/>
      </rPr>
      <t xml:space="preserve">PwC has provided limited assurance over RioCan's Scope 1 and Scope 2 Greenhouse Gas ('GHG') emissions and the associated energy metrics related to the assets within RioCan's operational control for the year ended December 31, 2025, as reported in this document, presented in accordance with the Greenhouse Gas Protocol: A Corporate Accounting and Reporting Standard and Scope 2 Guidance and internally developed criteria (collectively, the Criteria'). The engagement was conducted in accordance with the Canadian Standard on Assurance Engagements (“CSAE”) 3000, Attestation Engagements Other than Audits or Reviews of Historical Financial Information (“CSAE 3000”) and CSAE 3410, Assurance Engagements on Greenhouse Gas Statements (“CSAE 3410”). </t>
    </r>
    <r>
      <rPr>
        <b/>
        <sz val="11"/>
        <rFont val="Calibri"/>
        <family val="2"/>
        <scheme val="minor"/>
      </rPr>
      <t xml:space="preserve">
</t>
    </r>
  </si>
  <si>
    <t>The applicable assurance statement can be found on our website.</t>
  </si>
  <si>
    <t>2026 ESG Report</t>
  </si>
  <si>
    <t>Certifications &amp; Rating</t>
  </si>
  <si>
    <r>
      <t>We aim to integrate ESG considerations across our entire supply chain.</t>
    </r>
    <r>
      <rPr>
        <strike/>
        <sz val="11"/>
        <color theme="1"/>
        <rFont val="Calibri"/>
        <family val="2"/>
        <scheme val="minor"/>
      </rPr>
      <t xml:space="preserve">
</t>
    </r>
    <r>
      <rPr>
        <b/>
        <sz val="11"/>
        <color theme="1"/>
        <rFont val="Calibri"/>
        <family val="2"/>
        <scheme val="minor"/>
      </rPr>
      <t>RioCan is a major buyer of goods and services</t>
    </r>
    <r>
      <rPr>
        <sz val="11"/>
        <color theme="1"/>
        <rFont val="Calibri"/>
        <family val="2"/>
        <scheme val="minor"/>
      </rPr>
      <t xml:space="preserve">
RioCan engages a diverse and multi-tiered supplier network across its operations. Some partners are contracted directly, while others are engaged through third-party service providers. Embedding ESG considerations into procurement and contracting processes strengthens risk management, improves visibility into value chain impacts, and supports engagement with partners who share RioCan’s standards and objectives.
</t>
    </r>
    <r>
      <rPr>
        <b/>
        <sz val="11"/>
        <color theme="1"/>
        <rFont val="Calibri"/>
        <family val="2"/>
        <scheme val="minor"/>
      </rPr>
      <t xml:space="preserve">Responsible sourcing is a shared responsibility across the organization
</t>
    </r>
    <r>
      <rPr>
        <sz val="11"/>
        <color theme="1"/>
        <rFont val="Calibri"/>
        <family val="2"/>
        <scheme val="minor"/>
      </rPr>
      <t xml:space="preserve">All employees and suppliers are expected to adhere to RioCan’s Code of Conduct and applicable contractual requirements. We work with both directly contracted partners and those engaged through third parties, who are accountable for ensuring their suppliers and personnel also meet these standards. ESG considerations are embedded into our procurement processes, including sourcing, evaluation, and contracting, to support risk management and promote alignment with our sustainability objectives. RioCan supports local and Canadian businesses and applies responsible purchasing practices for both operational and corporate procurement activities.
</t>
    </r>
    <r>
      <rPr>
        <b/>
        <sz val="11"/>
        <color theme="1"/>
        <rFont val="Calibri"/>
        <family val="2"/>
        <scheme val="minor"/>
      </rPr>
      <t>Health &amp; Safety</t>
    </r>
    <r>
      <rPr>
        <sz val="11"/>
        <color theme="1"/>
        <rFont val="Calibri"/>
        <family val="2"/>
        <scheme val="minor"/>
      </rPr>
      <t xml:space="preserve">
The health and safety of all stakeholders, including employees, contractors, sub contractors, and other partners is of utmost importance to RioCan. By following the proper health and safety protocols, we are continuing to enhance our awareness of overall health and safety performance. We have policies and programs in place.</t>
    </r>
  </si>
  <si>
    <t>&lt; 0.1</t>
  </si>
  <si>
    <t xml:space="preserve">The Supplement provides additional disclosure that complements RioCan’s 2026 ESG Report and includes information about RioCan’s management approach, performance and data on material topics. This document should be read in conjunction with RioCan's 2026 ESG Report. The standard indicator references for Task Force on Climate-related Financial Disclosures (“TCFD”) and Sustainability Accounting Standards Board (“SASB”) are included throughout the document. Content for both the Report and Supplement has been informed by the SASB Real Estate Standard and the recommendations from the TCFD; please see the SASB Content Index and TCFD Content Index tab.
</t>
  </si>
  <si>
    <r>
      <rPr>
        <b/>
        <sz val="11"/>
        <rFont val="Calibri"/>
        <family val="2"/>
        <scheme val="minor"/>
      </rPr>
      <t xml:space="preserve">Green Bond
</t>
    </r>
    <r>
      <rPr>
        <sz val="11"/>
        <rFont val="Calibri"/>
        <family val="2"/>
        <scheme val="minor"/>
      </rPr>
      <t xml:space="preserve">In 2020, RioCan established a Green Bond Framework. Using our Green Bond Framework, we funded eligible green projects through three green bonds: $350 million in March 2020, $500 million in December 2020 and $450 million in November 2021, all the three issued at par. In March 2021 and December 2021, we published our first and second Green Bond Report, respectively. In November 2022, we published our third Green Bond Report. As explained in these reports, the proceeds were fully allocated to eligible green projects that meet the RioCan Green Bond Framework eligibility criteria. </t>
    </r>
  </si>
  <si>
    <t>✓ 8275</t>
  </si>
  <si>
    <t>✓ 4691</t>
  </si>
  <si>
    <r>
      <rPr>
        <b/>
        <sz val="11"/>
        <color theme="1"/>
        <rFont val="Calibri"/>
        <family val="2"/>
        <scheme val="minor"/>
      </rPr>
      <t>✓</t>
    </r>
    <r>
      <rPr>
        <sz val="11"/>
        <color theme="1"/>
        <rFont val="Calibri"/>
        <family val="2"/>
        <scheme val="minor"/>
      </rPr>
      <t xml:space="preserve"> 5099</t>
    </r>
  </si>
  <si>
    <r>
      <rPr>
        <b/>
        <sz val="11"/>
        <rFont val="Calibri"/>
        <family val="2"/>
        <scheme val="minor"/>
      </rPr>
      <t xml:space="preserve">Allocation approach
</t>
    </r>
    <r>
      <rPr>
        <sz val="11"/>
        <rFont val="Calibri"/>
        <family val="2"/>
        <scheme val="minor"/>
      </rPr>
      <t xml:space="preserve">While internally RioCan uses both location-based and market-based approaches for quantifying emissions, for the purposes of tracking progress to targets and public disclosure, RioCan employs the market-based approach.
</t>
    </r>
    <r>
      <rPr>
        <b/>
        <sz val="11"/>
        <rFont val="Calibri"/>
        <family val="2"/>
        <scheme val="minor"/>
      </rPr>
      <t xml:space="preserve">
Time boundaries
</t>
    </r>
    <r>
      <rPr>
        <sz val="11"/>
        <rFont val="Calibri"/>
        <family val="2"/>
        <scheme val="minor"/>
      </rPr>
      <t xml:space="preserve">When reporting GHG data, RioCan reports according to the calendar year. For this report, the reporting period covers January 1, 2025 to December 31, 2025 for the portfolio as of December 31, 2025.
</t>
    </r>
    <r>
      <rPr>
        <b/>
        <sz val="11"/>
        <rFont val="Calibri"/>
        <family val="2"/>
        <scheme val="minor"/>
      </rPr>
      <t xml:space="preserve">Portfolio boundaries
</t>
    </r>
    <r>
      <rPr>
        <sz val="11"/>
        <rFont val="Calibri"/>
        <family val="2"/>
        <scheme val="minor"/>
      </rPr>
      <t xml:space="preserve">RioCan includes all assets owned and "stabilized" as of the end of the current reporting year. “Stabilized” is defined as assets that completed construction two years prior to the start of the reporting period.
</t>
    </r>
    <r>
      <rPr>
        <b/>
        <sz val="11"/>
        <rFont val="Calibri"/>
        <family val="2"/>
        <scheme val="minor"/>
      </rPr>
      <t>Previous year adjustments</t>
    </r>
    <r>
      <rPr>
        <sz val="11"/>
        <rFont val="Calibri"/>
        <family val="2"/>
        <scheme val="minor"/>
      </rPr>
      <t xml:space="preserve">
</t>
    </r>
    <r>
      <rPr>
        <sz val="11"/>
        <color theme="1"/>
        <rFont val="Calibri"/>
        <family val="2"/>
        <scheme val="minor"/>
      </rPr>
      <t>RioCan will update previous years' data to account for acquisitions and dispositions of assets as well as data quality improvements. In accordance with this policy, immediately preceding year and the baseline year were restated to reflect such changes.</t>
    </r>
    <r>
      <rPr>
        <sz val="11"/>
        <rFont val="Calibri"/>
        <family val="2"/>
        <scheme val="minor"/>
      </rPr>
      <t xml:space="preserve">
</t>
    </r>
  </si>
  <si>
    <r>
      <t xml:space="preserve">The financial case for ESG.
</t>
    </r>
    <r>
      <rPr>
        <b/>
        <sz val="11"/>
        <rFont val="Calibri"/>
        <family val="2"/>
        <scheme val="minor"/>
      </rPr>
      <t xml:space="preserve">Resource efficiency saves money and boosts asset valuation
</t>
    </r>
    <r>
      <rPr>
        <sz val="11"/>
        <rFont val="Calibri"/>
        <family val="2"/>
        <scheme val="minor"/>
      </rPr>
      <t xml:space="preserve">One of our largest operating costs is utilities – energy, water and waste disposal. We analyze energy, water and waste data using our utility and data management system. We continue to educate property staff and asset managers on how to optimize utility usage. Many of our commercial tenants utilize their own utilities directly and, as a result, generally look to effectively manage operating costs. By viewing and understanding monthly utility consumption trends, including seasonal peaks and valleys, property staff are better equipped to plan for the upcoming year, carry out preventative maintenance projects, manage peak loads and make capital investments in more energy-efficient equipment. We also communicate with our tenants to share best practices for reducing energy and waste.
</t>
    </r>
    <r>
      <rPr>
        <b/>
        <sz val="11"/>
        <rFont val="Calibri"/>
        <family val="2"/>
        <scheme val="minor"/>
      </rPr>
      <t>Strong tenant relationships promote occupancy</t>
    </r>
    <r>
      <rPr>
        <sz val="11"/>
        <rFont val="Calibri"/>
        <family val="2"/>
        <scheme val="minor"/>
      </rPr>
      <t xml:space="preserve">
Offering desirable spaces, including those where tenants can achieve their own ESG goals, is a way to enhance our relationships and drive financial performance.
</t>
    </r>
    <r>
      <rPr>
        <b/>
        <sz val="11"/>
        <rFont val="Calibri"/>
        <family val="2"/>
        <scheme val="minor"/>
      </rPr>
      <t>Engaged employees are productive employees</t>
    </r>
    <r>
      <rPr>
        <sz val="11"/>
        <rFont val="Calibri"/>
        <family val="2"/>
        <scheme val="minor"/>
      </rPr>
      <t xml:space="preserve">
RioCan invests meaningfully in our people to drive long-term value. ESG initiatives, particularly investments in health and well-being, as well as diversity, equity and inclusion, drive employee engagement, which in turn enhances financial performance. Our engaged, dedicated, talented and satisfied employees make a successful workplace. We celebrate it, we support it and we thrive on it for the benefit of people who work for our tenants, our investors and our community. 
</t>
    </r>
  </si>
  <si>
    <r>
      <rPr>
        <b/>
        <sz val="8"/>
        <rFont val="Calibri"/>
        <family val="2"/>
        <scheme val="minor"/>
      </rPr>
      <t>Employee Category Definitions</t>
    </r>
    <r>
      <rPr>
        <sz val="8"/>
        <rFont val="Calibri"/>
        <family val="2"/>
        <scheme val="minor"/>
      </rPr>
      <t xml:space="preserve">
•Sr. Executive Leadership Team - this group consists of all C-Suite members and Sr. Vice Presidents
•Executive Leadership Team - Vice-President level
•Middle Management - Titles included are Assistant Vice Presidents, Directors/Sr. Directors, Sr. Property/Property/Assistant Property/General/Sr. Operations/Operations Managers, Supervisors, and Customer Service Representative (CSR) Team Lead, Intermittent Manager 
•Professional - Titles included are Accountants/Sr. Accountants, Specialists, Analysts/Sr. Analysts, Architect, Associates, Consultant, Legal/Law Clerk, IT Engineers, Insurance Examiner, People &amp; Culture Business Partner, Leasing Representatives, Facilitator
•Clerical/Administrative - Titles Included are Sr. Coordinators/Coordinators, Administrators, Assistants, CSR's
•Facilities and Maintenance - Includes all Maintenance, Operators, Electrical engineers and Superintendent level employees
</t>
    </r>
    <r>
      <rPr>
        <b/>
        <sz val="8"/>
        <rFont val="Calibri"/>
        <family val="2"/>
        <scheme val="minor"/>
      </rPr>
      <t xml:space="preserve">Assumptions 
</t>
    </r>
    <r>
      <rPr>
        <sz val="8"/>
        <rFont val="Calibri"/>
        <family val="2"/>
        <scheme val="minor"/>
      </rPr>
      <t>•Active population list used as of December 31, 2025
•Population Headcount and metrics shown above include active/inactive employees including full-time, part-time and contract employees
•Seasonal employees and students are not included as these contracts are for short periods (4 months or less) as the need arises
•RioCan Board of Trustees not included in total population headcount
•Millennial age range definition used: Based on PEW Research, and EY's survey results, the age group used here is those born between 1981-1996
•Management positions outlined in the disclosure are based on people-managers and/or the management-level functions of the role</t>
    </r>
  </si>
  <si>
    <r>
      <rPr>
        <b/>
        <sz val="8"/>
        <rFont val="Calibri"/>
        <family val="2"/>
        <scheme val="minor"/>
      </rPr>
      <t xml:space="preserve">Assumptions </t>
    </r>
    <r>
      <rPr>
        <sz val="8"/>
        <rFont val="Calibri"/>
        <family val="2"/>
        <scheme val="minor"/>
      </rPr>
      <t xml:space="preserve">
•Active population list used as of December 31, 2025
•Population Headcount and Metrics shown above include active/inactive employees including full-time, part-time and contract employees on RioCan's payroll
•Seasonal employees and students are not included as these contracts are for short periods (4 months or less) as the need arises
•RioCan Board of Trustees not included in total population headcount
•Management positions outlined in the disclosure are based on people-managers and/or the management-level functions of the role</t>
    </r>
  </si>
  <si>
    <r>
      <t>RioCan's Scope 1 &amp; 2 GHG emissions</t>
    </r>
    <r>
      <rPr>
        <b/>
        <vertAlign val="superscript"/>
        <sz val="11"/>
        <color theme="1"/>
        <rFont val="Calibri"/>
        <family val="2"/>
        <scheme val="minor"/>
      </rPr>
      <t>1</t>
    </r>
  </si>
  <si>
    <r>
      <t>2019</t>
    </r>
    <r>
      <rPr>
        <b/>
        <vertAlign val="superscript"/>
        <sz val="11"/>
        <color theme="0"/>
        <rFont val="Calibri"/>
        <family val="2"/>
        <scheme val="minor"/>
      </rPr>
      <t>1</t>
    </r>
  </si>
  <si>
    <r>
      <t>2024</t>
    </r>
    <r>
      <rPr>
        <b/>
        <vertAlign val="superscript"/>
        <sz val="11"/>
        <color theme="0"/>
        <rFont val="Calibri"/>
        <family val="2"/>
        <scheme val="minor"/>
      </rPr>
      <t>2</t>
    </r>
  </si>
  <si>
    <r>
      <t>Total Associated Energy (MWh)</t>
    </r>
    <r>
      <rPr>
        <b/>
        <vertAlign val="superscript"/>
        <sz val="11"/>
        <color theme="0"/>
        <rFont val="Calibri"/>
        <family val="2"/>
        <scheme val="minor"/>
      </rPr>
      <t>3</t>
    </r>
  </si>
  <si>
    <r>
      <rPr>
        <u/>
        <vertAlign val="superscript"/>
        <sz val="8"/>
        <color theme="10"/>
        <rFont val="Calibri"/>
        <family val="2"/>
        <scheme val="minor"/>
      </rPr>
      <t>1</t>
    </r>
    <r>
      <rPr>
        <u/>
        <sz val="8"/>
        <color theme="10"/>
        <rFont val="Calibri"/>
        <family val="2"/>
        <scheme val="minor"/>
      </rPr>
      <t xml:space="preserve"> Hudsons Bay Canada associated properties are excluded from the reporting boundary due to the joint venture entering receivership following the dissolution of Hudson’s Bay Company entities.</t>
    </r>
  </si>
  <si>
    <t xml:space="preserve">*168 properties is the number of properties that were operational within RioCan’s portfolio as of December 31, 2025 and aligns with the number of properties disclosed in the 2025 Annual Report. This metric does not align with the data boundaries of this Supplement, as the data boundaries of this Supplement includes properties that were operational, and equity accounted investments joint ventures. </t>
  </si>
  <si>
    <r>
      <rPr>
        <vertAlign val="superscript"/>
        <sz val="8"/>
        <rFont val="Calibri"/>
        <family val="2"/>
        <scheme val="minor"/>
      </rPr>
      <t>1</t>
    </r>
    <r>
      <rPr>
        <sz val="8"/>
        <rFont val="Calibri"/>
        <family val="2"/>
        <scheme val="minor"/>
      </rPr>
      <t xml:space="preserve"> NLA is at RioCan’s interest. 
</t>
    </r>
    <r>
      <rPr>
        <vertAlign val="superscript"/>
        <sz val="8"/>
        <rFont val="Calibri"/>
        <family val="2"/>
        <scheme val="minor"/>
      </rPr>
      <t>2</t>
    </r>
    <r>
      <rPr>
        <sz val="8"/>
        <rFont val="Calibri"/>
        <family val="2"/>
        <scheme val="minor"/>
      </rPr>
      <t xml:space="preserve"> RioCan has not reported activity metrics by property subsector in this report. For more information on RioCan’s activity metrics, please refer to the 2025 Annual Report and MD&amp;A.
</t>
    </r>
    <r>
      <rPr>
        <vertAlign val="superscript"/>
        <sz val="8"/>
        <rFont val="Calibri"/>
        <family val="2"/>
        <scheme val="minor"/>
      </rPr>
      <t>3</t>
    </r>
    <r>
      <rPr>
        <sz val="8"/>
        <rFont val="Calibri"/>
        <family val="2"/>
        <scheme val="minor"/>
      </rPr>
      <t>168 properties is the number of properties that were operational within RioCan’s portfolio as of December 31, 2025 and aligns with the number of properties disclosed in the 2025 Annual Report. This metric does not align with the data boundaries of this Supplement, as the data boundaries of this Supplement includes properties that were operational, acquired in 2025, and equity accounted investments joint ventures.</t>
    </r>
  </si>
  <si>
    <r>
      <t>The boundaries of this report include all properties that were operational in 2025 and properties in which RioCan has equity accounted investments joint ventures. It covers owned, acquired, and operated properties managed by RioCan. It does not include properties that were sold in 2025.</t>
    </r>
    <r>
      <rPr>
        <vertAlign val="superscript"/>
        <sz val="11"/>
        <rFont val="Calibri"/>
        <family val="2"/>
        <scheme val="minor"/>
      </rPr>
      <t>1,2</t>
    </r>
  </si>
  <si>
    <t>Assumptions 
•Active population list used as of December 31, 2025
•Population headcount and metrics shown above include active/inactive employees including full-time, part-time and contract employees
•Seasonal employees and students are not included as these contracts are for short periods (4 months or less) as the need arises
•RioCan Board of Trustees are not included in total population headcount</t>
  </si>
  <si>
    <r>
      <rPr>
        <vertAlign val="superscript"/>
        <sz val="8"/>
        <rFont val="Calibri"/>
        <family val="2"/>
        <scheme val="minor"/>
      </rPr>
      <t>2</t>
    </r>
    <r>
      <rPr>
        <sz val="8"/>
        <rFont val="Calibri"/>
        <family val="2"/>
        <scheme val="minor"/>
      </rPr>
      <t>This reporting boundary excludes 0.12% of the portfolio’s gross floor area, which is equity accounted and managed by a third-party.</t>
    </r>
  </si>
  <si>
    <t>2026 ESG Supplement: About RioCan</t>
  </si>
  <si>
    <r>
      <t>*</t>
    </r>
    <r>
      <rPr>
        <vertAlign val="superscript"/>
        <sz val="8"/>
        <color theme="1"/>
        <rFont val="Calibri"/>
        <family val="2"/>
        <scheme val="minor"/>
      </rPr>
      <t xml:space="preserve"> </t>
    </r>
    <r>
      <rPr>
        <sz val="8"/>
        <color theme="1"/>
        <rFont val="Calibri"/>
        <family val="2"/>
        <scheme val="minor"/>
      </rPr>
      <t>Represents emissions estimated for spaces with no data (i.e., bills received directly by tenant, data unavailable via EWRB)</t>
    </r>
    <r>
      <rPr>
        <vertAlign val="superscript"/>
        <sz val="8"/>
        <color theme="1"/>
        <rFont val="Calibri"/>
        <family val="2"/>
        <scheme val="minor"/>
      </rPr>
      <t xml:space="preserve">
1</t>
    </r>
    <r>
      <rPr>
        <sz val="8"/>
        <color theme="1"/>
        <rFont val="Calibri"/>
        <family val="2"/>
        <scheme val="minor"/>
      </rPr>
      <t xml:space="preserve">2019 figures have been restated due to (1) acquisitions/dispositions that have changed the operational control and (2) restatement due to the updated emission factors from the 1990-2024 Canadian National Inventory Report. The absolute values disclosed in the previous year were Scope 1: 7425 tCO2e, Scope 2 LBM: 2311 tCO2e, Scope 2 MBM: 2305 tCO2e, associated energy: 131,321 MWh
</t>
    </r>
    <r>
      <rPr>
        <vertAlign val="superscript"/>
        <sz val="8"/>
        <color theme="1"/>
        <rFont val="Calibri"/>
        <family val="2"/>
        <scheme val="minor"/>
      </rPr>
      <t>2</t>
    </r>
    <r>
      <rPr>
        <sz val="8"/>
        <color theme="1"/>
        <rFont val="Calibri"/>
        <family val="2"/>
        <scheme val="minor"/>
      </rPr>
      <t xml:space="preserve">Scope 2 GHG emissions figures for 2024 have been restated due to the updated emission factors from the 1990-2024 Canadian National Inventory Report. The absolute values disclosed in the previous years were Scope 2 LBM: 2985 tCO2e, Scope 2 MBM: 2972 tCO2e
</t>
    </r>
    <r>
      <rPr>
        <vertAlign val="superscript"/>
        <sz val="8"/>
        <color theme="1"/>
        <rFont val="Calibri"/>
        <family val="2"/>
        <scheme val="minor"/>
      </rPr>
      <t>3</t>
    </r>
    <r>
      <rPr>
        <sz val="8"/>
        <color theme="1"/>
        <rFont val="Calibri"/>
        <family val="2"/>
        <scheme val="minor"/>
      </rPr>
      <t>Total Associated Energy includes all natural gas and electricity energy consumption as it relates to RioCan's Scope 1 and Scope 2 Greenhouse Gas emissions as per The Greenhouse Gas Protocol: A Corporate Accounting and Reporting Standard
✓ This symbol identifies PwC's limited assurance of the current year data</t>
    </r>
  </si>
  <si>
    <r>
      <rPr>
        <b/>
        <sz val="11"/>
        <rFont val="Calibri"/>
        <family val="2"/>
        <scheme val="minor"/>
      </rPr>
      <t>Water</t>
    </r>
    <r>
      <rPr>
        <sz val="11"/>
        <rFont val="Calibri"/>
        <family val="2"/>
        <scheme val="minor"/>
      </rPr>
      <t xml:space="preserve">
Total water withdrawal from all areas in cubic meters, and a breakdown of this total by the following sources, if applicable: Please see below under Environmental Performance Metrics.
In select sites, absolute water consumption metrics may include water usage attributable to exterior areas of the properties. We depend on invoices provided by utilities, which may contain estimated consumption figures. These estimates are used as-is, without any modifications or adjustments by us. Water performance metrics for Residential: High-Rise Multi Family asset class has not been calculated for the year 2019 as the properties included in this asset class were newly developed and still in the stabilization phase. 
Any contextual information necessary to understand how the data have been compiled, such as any standards, methodologies, and assumptions used: Water consumption data collection methodologies are based on GRI standards and the operational control approach.</t>
    </r>
  </si>
  <si>
    <r>
      <rPr>
        <vertAlign val="superscript"/>
        <sz val="8"/>
        <color theme="1"/>
        <rFont val="Calibri"/>
        <family val="2"/>
        <scheme val="minor"/>
      </rPr>
      <t>1</t>
    </r>
    <r>
      <rPr>
        <sz val="8"/>
        <color theme="1"/>
        <rFont val="Calibri"/>
        <family val="2"/>
        <scheme val="minor"/>
      </rPr>
      <t xml:space="preserve">$ Fundraised for Indigo Love of Reading through March Break &amp; Back to School Activities
</t>
    </r>
    <r>
      <rPr>
        <vertAlign val="superscript"/>
        <sz val="8"/>
        <color theme="1"/>
        <rFont val="Calibri"/>
        <family val="2"/>
        <scheme val="minor"/>
      </rPr>
      <t>2</t>
    </r>
    <r>
      <rPr>
        <sz val="8"/>
        <color theme="1"/>
        <rFont val="Calibri"/>
        <family val="2"/>
        <scheme val="minor"/>
      </rPr>
      <t xml:space="preserve">The 2025 metric was calculated based on volunteer hours approved in the human resources information system, using the average hourly rate of participants. The 2024 metric has been restated to reflect this updated methodology
</t>
    </r>
    <r>
      <rPr>
        <vertAlign val="superscript"/>
        <sz val="8"/>
        <color theme="1"/>
        <rFont val="Calibri"/>
        <family val="2"/>
        <scheme val="minor"/>
      </rPr>
      <t>3</t>
    </r>
    <r>
      <rPr>
        <sz val="8"/>
        <color theme="1"/>
        <rFont val="Calibri"/>
        <family val="2"/>
        <scheme val="minor"/>
      </rPr>
      <t>Includes in kind marketing &amp; foregone revenue, estimated amount</t>
    </r>
  </si>
  <si>
    <r>
      <t xml:space="preserve">Date of most recent report: </t>
    </r>
    <r>
      <rPr>
        <sz val="11"/>
        <rFont val="Calibri"/>
        <family val="2"/>
        <scheme val="minor"/>
      </rPr>
      <t>June 23, 2025</t>
    </r>
  </si>
  <si>
    <t>2025 Annual Report pages 69-70 and 110</t>
  </si>
  <si>
    <t>2026 ESG Report page 9,
2025 Annual Report page 69</t>
  </si>
  <si>
    <t>2025 Annual Report page 69</t>
  </si>
  <si>
    <t>2025 Annual Report page 70</t>
  </si>
  <si>
    <t xml:space="preserve">2025 Annual Report pages 69-70  </t>
  </si>
  <si>
    <t>2026 ESG Report page 9
2025 Annual Report page 70</t>
  </si>
  <si>
    <t>2025 Annual Report pages 69-70</t>
  </si>
  <si>
    <t>2025 Annual Report pages 13 and 69-70
2026 ESG Supplement: Climate &amp; Environment</t>
  </si>
  <si>
    <t>RioCan Yonge Eglinton Center, 2300 Yonge Street, Suite 2200, Toronto, Ontario M4P 1E4</t>
  </si>
  <si>
    <r>
      <rPr>
        <vertAlign val="superscript"/>
        <sz val="8"/>
        <rFont val="Calibri"/>
        <family val="2"/>
        <scheme val="minor"/>
      </rPr>
      <t xml:space="preserve">2 </t>
    </r>
    <r>
      <rPr>
        <sz val="8"/>
        <rFont val="Calibri"/>
        <family val="2"/>
        <scheme val="minor"/>
      </rPr>
      <t xml:space="preserve">The property/asset type definitions are aligned with the 2026 GRESB Real Estate Assessment Guide:
•	Retail, Shopping Center: Enclosed centers for retail purposes consisting of multiple retail stores connected with internal walkways. Most stores will not have an external exit
•	Retail, Warehouse (open air centers): A big box, single-tenant retail property. Example: Retail Parks.
•	Retail, High Street (primarily urban centers): Retail properties located on the high street in a particular area, usually terraced properties located in the city center or other high-traffic pedestrian zones.
•	Mixed Use, Other: Mixed use properties with more than one type of use (retail, office).
•	Residential: High-Rise Multi-Family
</t>
    </r>
    <r>
      <rPr>
        <vertAlign val="superscript"/>
        <sz val="8"/>
        <rFont val="Calibri"/>
        <family val="2"/>
        <scheme val="minor"/>
      </rPr>
      <t>3</t>
    </r>
    <r>
      <rPr>
        <sz val="8"/>
        <rFont val="Calibri"/>
        <family val="2"/>
        <scheme val="minor"/>
      </rPr>
      <t xml:space="preserve">sqft= square feet
</t>
    </r>
    <r>
      <rPr>
        <vertAlign val="superscript"/>
        <sz val="8"/>
        <rFont val="Calibri"/>
        <family val="2"/>
        <scheme val="minor"/>
      </rPr>
      <t>4</t>
    </r>
    <r>
      <rPr>
        <sz val="8"/>
        <rFont val="Calibri"/>
        <family val="2"/>
        <scheme val="minor"/>
      </rPr>
      <t>Total portfolio floor area used for boundary calculations is determined in accordance with the methodology outlined in Chapter 5 of the GHG Protocol. (</t>
    </r>
    <r>
      <rPr>
        <u/>
        <sz val="8"/>
        <color rgb="FF0070C0"/>
        <rFont val="Calibri"/>
        <family val="2"/>
        <scheme val="minor"/>
      </rPr>
      <t>https://ghgprotocol.org/sites/default/files/standards/ghg-protocol-revised.pdf</t>
    </r>
    <r>
      <rPr>
        <u/>
        <sz val="8"/>
        <rFont val="Calibri"/>
        <family val="2"/>
        <scheme val="minor"/>
      </rPr>
      <t>)</t>
    </r>
    <r>
      <rPr>
        <sz val="8"/>
        <rFont val="Calibri"/>
        <family val="2"/>
        <scheme val="minor"/>
      </rPr>
      <t xml:space="preserve">
</t>
    </r>
  </si>
  <si>
    <t>Retail shopping centers and mixed use</t>
  </si>
  <si>
    <t>Absolute Energy (Retail, Shopping center)</t>
  </si>
  <si>
    <t>Like-for-Like Energy (Retail, Shopping center)</t>
  </si>
  <si>
    <t>Retail, Shopping center</t>
  </si>
  <si>
    <t xml:space="preserve">Tenants are the foundation of our business: our success is deeply connected to theirs. Collaborating on sustainability supports our tenants’ strategic priorities and addresses mutual challenges, such as those related to energy efficiency and waste. This collaboration allows us to have a greater impact on sustainability performance across our industry. 
Tenant Engagement
We communicate with our tenants through a variety of communication channels including virtual/one-on-one meetings, surveys and assessments. More information can be found in the 'About RioCan' section of this document. Our People and Brand team organizes events and initiatives at our enclosed and mixed-use centers. We engage with our tenants by conducting surveys on a regular basis. Over 2500 tenants were surveyed in 2023 by a third party provider to objectively collect and understand the drivers of tenant engagement. The survey was conducted at the store level by store managers. Please refer to 2025 ESG Report for more details on the action plan.
</t>
  </si>
  <si>
    <t xml:space="preserve">We aim to increase our impact through partnerships and collaborations.
Membership and Associations (RioCan as a company or our employees)
Building Owners and Managers Association Canada (BOMA Canada)
Canada Green Building Council (CaGBC)
International Council of Shopping centers (ICSC)
Project Management Institute (PMI)
Real Property Association of Canada (REALPAC)
Urban Land Institute (ULI)
Fitwel
</t>
  </si>
  <si>
    <r>
      <t xml:space="preserve">1 Engaged with investors and potential investors through various communication channels
2 Tenant engagement survey was conducted in 2023. For more information, please refer to the Tenant tab
3 Our sites have community engagement programs (e.g. farmers market, job fair, blood drives, etc.)
4 Employee engagement survey was conducted in 2025. </t>
    </r>
    <r>
      <rPr>
        <sz val="8"/>
        <color theme="1"/>
        <rFont val="Calibri"/>
        <family val="2"/>
        <scheme val="minor"/>
      </rPr>
      <t>For more information, please refer to p. 14 f</t>
    </r>
    <r>
      <rPr>
        <sz val="8"/>
        <rFont val="Calibri"/>
        <family val="2"/>
        <scheme val="minor"/>
      </rPr>
      <t>rom the 2026 ESG Report</t>
    </r>
  </si>
  <si>
    <r>
      <rPr>
        <b/>
        <sz val="11"/>
        <rFont val="Calibri"/>
        <family val="2"/>
        <scheme val="minor"/>
      </rPr>
      <t>Health &amp; Safety for Construction Projects</t>
    </r>
    <r>
      <rPr>
        <sz val="11"/>
        <rFont val="Calibri"/>
        <family val="2"/>
        <scheme val="minor"/>
      </rPr>
      <t xml:space="preserve">
The health and safety of all stakeholders, including employees, contractors, sub contractors, and other partners is of utmost importance to RioCan. By following the proper health and safety protocols, we are continuing to enhance our awareness of overall health and safety performance. We have a dedicated Sustainable Development Policy and programs in place. 
</t>
    </r>
  </si>
  <si>
    <r>
      <rPr>
        <b/>
        <sz val="11"/>
        <rFont val="Calibri"/>
        <family val="2"/>
        <scheme val="minor"/>
      </rPr>
      <t xml:space="preserve">Leveraging Incentives to Advance Decarbonization
</t>
    </r>
    <r>
      <rPr>
        <sz val="11"/>
        <rFont val="Calibri"/>
        <family val="2"/>
        <scheme val="minor"/>
      </rPr>
      <t xml:space="preserve">RioCan continues to leverage utility rebate programmes, government incentives, and industry funding opportunities to support energy efficiency, reduce energy consumption, and enhance the financial viability of capital projects. These programmes enable early-stage assessments, operational improvements, and the acceleration of retrofit initiatives across the portfolio.
</t>
    </r>
    <r>
      <rPr>
        <b/>
        <sz val="11"/>
        <rFont val="Calibri"/>
        <family val="2"/>
        <scheme val="minor"/>
      </rPr>
      <t>Save ON Energy by Independent Electricity System Operator (IESO)</t>
    </r>
    <r>
      <rPr>
        <sz val="11"/>
        <rFont val="Calibri"/>
        <family val="2"/>
        <scheme val="minor"/>
      </rPr>
      <t xml:space="preserve">
Ontario’s Save on Energy programme provides incentives for energy efficiency and demand response initiatives within commercial buildings. 
-Supports active load management and grid resilience
-Creates revenue opportunities through demand response participation
-Aligns operational energy management with financial incentives
-Provides a pathway to integrate demand response into broader building optimization strategies
</t>
    </r>
    <r>
      <rPr>
        <b/>
        <sz val="11"/>
        <rFont val="Calibri"/>
        <family val="2"/>
        <scheme val="minor"/>
      </rPr>
      <t>Building Owners and Managers Association (BOMA) Enspire</t>
    </r>
    <r>
      <rPr>
        <sz val="11"/>
        <rFont val="Calibri"/>
        <family val="2"/>
        <scheme val="minor"/>
      </rPr>
      <t xml:space="preserve">
BOMA Enspire is a national retrofit enablement programme, delivered by BOMA Canada with support from Natural Resources Canada, designed to advance building performance and decarbonisation planning. In 2025, RioCan secured funding to complete energy performance assessments across select properties</t>
    </r>
    <r>
      <rPr>
        <sz val="11"/>
        <color theme="1"/>
        <rFont val="Calibri"/>
        <family val="2"/>
        <scheme val="minor"/>
      </rPr>
      <t>.</t>
    </r>
    <r>
      <rPr>
        <sz val="11"/>
        <color rgb="FFFF0000"/>
        <rFont val="Calibri"/>
        <family val="2"/>
        <scheme val="minor"/>
      </rPr>
      <t xml:space="preserve"> </t>
    </r>
    <r>
      <rPr>
        <sz val="11"/>
        <rFont val="Calibri"/>
        <family val="2"/>
        <scheme val="minor"/>
      </rPr>
      <t xml:space="preserve">
- Funding covered the pre-HST cost of audits, reducing upfront investment 
- Identified energy efficiency and emissions reduction opportunities across the</t>
    </r>
    <r>
      <rPr>
        <sz val="11"/>
        <color rgb="FFFF0000"/>
        <rFont val="Calibri"/>
        <family val="2"/>
        <scheme val="minor"/>
      </rPr>
      <t xml:space="preserve"> </t>
    </r>
    <r>
      <rPr>
        <sz val="11"/>
        <rFont val="Calibri"/>
        <family val="2"/>
        <scheme val="minor"/>
      </rPr>
      <t xml:space="preserve">audited sites
- Strengthened data and insights to inform retrofit prioritisation and capital planning
- Established a foundation for future decarbonisation initiatives
</t>
    </r>
    <r>
      <rPr>
        <b/>
        <sz val="11"/>
        <rFont val="Calibri"/>
        <family val="2"/>
        <scheme val="minor"/>
      </rPr>
      <t>Tax Credits and Clean Energy Incentives</t>
    </r>
    <r>
      <rPr>
        <sz val="11"/>
        <rFont val="Calibri"/>
        <family val="2"/>
        <scheme val="minor"/>
      </rPr>
      <t xml:space="preserve">
RioCan also evaluates applicable federal and provincial tax credits and incentives that support investments in energy efficiency, electrification, and low-carbon technologies.
Note: Tax credit applicability varies by project type, jurisdiction, and programme criteria.
</t>
    </r>
    <r>
      <rPr>
        <b/>
        <sz val="11"/>
        <rFont val="Calibri"/>
        <family val="2"/>
        <scheme val="minor"/>
      </rPr>
      <t>Portfolio-Level Impact</t>
    </r>
    <r>
      <rPr>
        <sz val="11"/>
        <rFont val="Calibri"/>
        <family val="2"/>
        <scheme val="minor"/>
      </rPr>
      <t xml:space="preserve">
These programmes collectively support RioCan’s transition to a lower-carbon portfolio by:
- Reducing the cost and risk by early-stage assessments and project development
- Strengthening the pipeline of energy efficiency and emissions reduction initiatives
- Enhancing data-driven decision-making for capital allocation
- Improving alignment between sustainability objectives and financial performance
</t>
    </r>
  </si>
  <si>
    <r>
      <rPr>
        <b/>
        <sz val="11"/>
        <rFont val="Calibri"/>
        <family val="2"/>
        <scheme val="minor"/>
      </rPr>
      <t xml:space="preserve">Occupational health and safety (OHS)
</t>
    </r>
    <r>
      <rPr>
        <sz val="11"/>
        <rFont val="Calibri"/>
        <family val="2"/>
        <scheme val="minor"/>
      </rPr>
      <t xml:space="preserve">The structures and functions of the Joint Health and Safety Committees (JHSCs) and Health and Safety Representatives (HSRs) are prescribed by HSG-09: Joint Health and Safety Committee Guideline and HSG: Health and Safety Representative Guideline. Employees participate and consult in the occupational health and safety management system through JHSCs and/or HSRs. Employee consultation is also used to actively assess and monitor hazards in the workplace and ensure reasonable measures are implemented and maintained to mitigate risk and protect employees from injury and/or illness. 
</t>
    </r>
    <r>
      <rPr>
        <b/>
        <sz val="11"/>
        <rFont val="Calibri"/>
        <family val="2"/>
        <scheme val="minor"/>
      </rPr>
      <t>Occupational Health and Safety Training</t>
    </r>
    <r>
      <rPr>
        <sz val="11"/>
        <rFont val="Calibri"/>
        <family val="2"/>
        <scheme val="minor"/>
      </rPr>
      <t xml:space="preserve">
Occupational health and safety training modules and/or requirements are assessed and satisfied following consultation and utility of an internal Health and Safety Training Matrix.  The Health and Safety Matrix is an internally developed tool used to facilitate the organization and scheduling of online or certificate training modules relative to the various job functions within RioCan, as well as occupational health and safety legislation.  Occupational health and safety training is delivered using a variety of formats, as listed below:
1.	 Online conducted by a third party service provider or RioCan’s internal learning management platform
2.	 Hybrid or strictly live in-person conducted by a third party service provider
3.	 Hybrid or strictly live in-person conducted by a member of the Management team
All occupational health and safety training is scheduled, where applicable, during working hours and is provided by RioCan either as a complimentary service or employees are reimbursed financially, up to a maximum of $3,000 in the calendar year, for any training expenses incurred. Occupational health and safety training accountability, moreover, is monitored through testing and/or electronic confirmation of course completion. 
</t>
    </r>
    <r>
      <rPr>
        <b/>
        <sz val="11"/>
        <rFont val="Calibri"/>
        <family val="2"/>
        <scheme val="minor"/>
      </rPr>
      <t>Promotion of Worker Health</t>
    </r>
    <r>
      <rPr>
        <sz val="11"/>
        <rFont val="Calibri"/>
        <family val="2"/>
        <scheme val="minor"/>
      </rPr>
      <t xml:space="preserve">
RioCan facilitates employees’ access to non-occupational medical and healthcare services through our employee benefits plan.  This plan covers non-occupational medical and health care services and is free of charge to employees.  Employees may also choose to pay additional monthly fees for enhanced coverage.  RioCan also provides a Health Care Spending Account ($500/annual), Wellness/Lifestyle Spending Account ($300/annual which has increased to $500/annual effective January 1, 2026 ), TELUS Health Virtual Care and the TELUS Health Employee and Family Assistance Program. Employees also receive unlimited physiotherapy virtual care, access to Pocket Pills Digital Pharmacy, and other benefits to support their health and wellbeing. Additionally, RioCan promotes employee health by having periodic educational sessions which are free to employees and address such current topics as Healthy Eating Strategies, the Immune System during Cold &amp; Flu Season, Mindfulness and Brain Foods. 
As an employer of approximately 500+ people across the country, RioCan’s vision is to be one of Canada’s best places to work. We know that competition for talent is becoming increasingly fierce. To attract and retain employees, we need a strong vision, an engaged workforce and best-in-class programs. RioCan’s approach to employee engagement includes robust two-way communications through a variety of forums and mediums. We carried out an employee engagement survey in 2025. Details are covered in the 2026 ESG Report. 
</t>
    </r>
    <r>
      <rPr>
        <b/>
        <sz val="11"/>
        <rFont val="Calibri"/>
        <family val="2"/>
        <scheme val="minor"/>
      </rPr>
      <t xml:space="preserve">Health &amp; Safety for Constructions Projects 
</t>
    </r>
    <r>
      <rPr>
        <sz val="11"/>
        <rFont val="Calibri"/>
        <family val="2"/>
        <scheme val="minor"/>
      </rPr>
      <t>The health and safety of all stakeholders, including employees, contractors, sub contractors, and other partners is of utmost importance to RioCan. By following the proper health and safety protocols, we are continuing to enhance our awareness of overall health and safety performance. We have a dedicated Sustainable Development Policy and programs in place.</t>
    </r>
  </si>
  <si>
    <r>
      <rPr>
        <b/>
        <sz val="11"/>
        <rFont val="Calibri"/>
        <family val="2"/>
        <scheme val="minor"/>
      </rPr>
      <t>Occupational Health and Safety Management System</t>
    </r>
    <r>
      <rPr>
        <sz val="11"/>
        <rFont val="Calibri"/>
        <family val="2"/>
        <scheme val="minor"/>
      </rPr>
      <t xml:space="preserve">
RioCan has voluntarily aligned its occupational health and safety management system with ISO 45001:2018. The program is dictated by RioCan’s Health and Safety Policy and a collection of guidelines serving as the company’s Health and Safety Manual. The person responsible for the administration of the OHS management system is the Senior Manager, Health &amp; Safety and Emergency Management. The continual improvement of the OHS management system is achieved by documented annual reviews, monthly and annual inspections of the workplace, employee participation and analysis of leading indicators.
The hazard identification process is carried out in three ways: (1) Found in RioCan's Sustainable Development Policy, every RioCan employee is trained to identify and immediately report any potential hazards to their supervisor; (2) Formally, Property Management teams complete monthly health and safety inspections and submit the results through an online platform for review by the Senior Manager, Health &amp; Safety and Emergency Management.  Procedures for these inspections are dictated by HSG-11: Health and Safety Workplace Inspections; and (3) A comprehensive annual audit completed by all Property Management teams and verified by the Senior Manager, Health &amp; Safety and Emergency Management.
Risk assessments are carried out by Property Management teams, JHSCs and HSRs, as well as the Senior Manager, Health &amp; Safety and Emergency Management. While elimination is the most common corrective action used to mitigate risk, substitution, engineering, and administrative controls, as well as the adoption of personal protective equipment, are measures that are continually evaluated and, where applicable, implemented depending on the circumstances and degree of risk. Incident investigations are administered fostering a collaborative process with the goal of discovering the root cause(s). This process is guided by HSG-06: Accident Investigations and reinforced through OHS training. RioCan’s Discrimination and Harassment Policy, as well as HSG-20: Refusing Unsafe Work Guideline, further serve to provide assistance and guidance for matters involving workplace violence and harassment and instruct employees on their right to refuse or stop unsafe work, respectively. More details can be found on RioCan's Sustainable Development Policy, Safety Policy and Health and Safety Policy.
</t>
    </r>
    <r>
      <rPr>
        <b/>
        <sz val="11"/>
        <rFont val="Calibri"/>
        <family val="2"/>
        <scheme val="minor"/>
      </rPr>
      <t>Occupational Health Services</t>
    </r>
    <r>
      <rPr>
        <sz val="11"/>
        <rFont val="Calibri"/>
        <family val="2"/>
        <scheme val="minor"/>
      </rPr>
      <t xml:space="preserve">
RioCan utilizes a third party vendor to provide Occupational Health Services to our employees to help with a wide range of issues, including: 
• Life: Stress/Overload, Anxiety, Depression, Grief/Loss, Community Resources 
• Family: Parenting, Separation/Divorce, Blended Families, Caring for Older Adults, Education 
• Finances: Saving/Investing, Debt Management, Estate Planning/Wills, Home Buying/Renting 
• Work: Work Relationships, Job Stress/Burnout, Managing People 
• Health: Fitness/Nutrition, Sleep, Addiction/Recovery, Smoking Cessation 
Employees who participate in the services offered have full confidentiality as the vendor does not communicate to the company which employees have used the services or what services are used.  </t>
    </r>
  </si>
  <si>
    <r>
      <rPr>
        <b/>
        <sz val="11"/>
        <rFont val="Calibri"/>
        <family val="2"/>
        <scheme val="minor"/>
      </rPr>
      <t>Training and Development</t>
    </r>
    <r>
      <rPr>
        <sz val="11"/>
        <rFont val="Calibri"/>
        <family val="2"/>
        <scheme val="minor"/>
      </rPr>
      <t xml:space="preserve">
We emphasize training and development to support our employees in advancing their careers. Our in-house initiatives include:
• A robust orientation and onboarding program that encompasses job shadowing, on-the-job training, formal training for specific financial systems, IT training, Annual Code of Conduct training (100% completion rate), Crisis Management Training, Health and Safety, and Emergency Preparedness training
• A formal mentorship program that supports learning and development
• Courses on communication, leadership and management, interdepartmental learning sessions, online training programs (including technical skills), partnership with LinkedIn learning, paid internships, robust leadership development program with workshops and formal training, career planning support (career path model) with a formal leadership attributes model
• Introduced a best in class integrated and agile talent solution for goal setting, performance reviews, personal development, and day-to-day recognition 
• Reimbursement of up to $3,000 per calendar year for the cost of relevant external training and/or external professional coaching
• Sustainability training on topics such as GRESB and EWRB
• 100% reimbursement of annual membership dues related to work-related professional associations
• Quarterly Employee Financial Calls – held after the release of RioCan’s quarterly earning calls, these sessions provide a summary of RioCan’s financial results to the employees
We have introduced an online Hub on our Internal Intranet that is a "one stop shop" for all of the training and development offerings at RioCan. We  provide employee training in ethical standards in the form of programs covering all employees (including part-time) and contractors. Below is a list of training courses relating to ethical standards that must be completed by all new hires (these are applicable to all full-time employees, part-time employees, temporary employees and contractors on the RioCan payroll):
• Code of Business Conduct &amp; Ethics Policy (available on the Corporate Governance page of our website)
• Business Conduct Policies, which training covers the aforementioned Code plus the Whistleblower Policy and the Disclosure, Confidentiality and Restrictions on Trading Policy (also available on the Corporate Governance page of our website)
• Privacy Policy Training 
• Discrimination and Harassment Training
• Respect at Work
• Health and Safety (WHMIS, Policy awareness, Standard First Aid &amp; CPR/AED Training)
In terms of annual recurring training for the same group of employees, the annual Code of Business Conduct &amp; Ethics Policy and Business Conduct Policies training as part of the scope of our employee training on ethical standards. </t>
    </r>
  </si>
  <si>
    <r>
      <rPr>
        <vertAlign val="superscript"/>
        <sz val="8"/>
        <color theme="1"/>
        <rFont val="Calibri"/>
        <family val="2"/>
        <scheme val="minor"/>
      </rPr>
      <t>1</t>
    </r>
    <r>
      <rPr>
        <sz val="8"/>
        <color theme="1"/>
        <rFont val="Calibri"/>
        <family val="2"/>
        <scheme val="minor"/>
      </rPr>
      <t xml:space="preserve"> Severity Rate: (Number of Lost Time Days x 200,000)/Productive Hours Worked. 
</t>
    </r>
    <r>
      <rPr>
        <vertAlign val="superscript"/>
        <sz val="8"/>
        <color theme="1"/>
        <rFont val="Calibri"/>
        <family val="2"/>
        <scheme val="minor"/>
      </rPr>
      <t xml:space="preserve">2 </t>
    </r>
    <r>
      <rPr>
        <sz val="8"/>
        <color theme="1"/>
        <rFont val="Calibri"/>
        <family val="2"/>
        <scheme val="minor"/>
      </rPr>
      <t xml:space="preserve">Frequency Rate: (Number of Reported Incidents x 200,000)/Productive Hours Worked
Productive hours worked are calculated based on the total hours RioCan employees worked in FY2025, including regular hours, statutory worked hours and overtime. FY2023 values are restated using this updated calculation methodology
</t>
    </r>
  </si>
  <si>
    <r>
      <t xml:space="preserve">We aim to design and maintain high-quality, sustainable buildings.
Operating efficient, long-lasting assets is important to RioCan’s business. Integrating sustainability into design and construction enables RioCan to collaborate with our supply chain to manage impacts while delivering the resource-efficient, transit-oriented buildings that our tenants demand.
</t>
    </r>
    <r>
      <rPr>
        <b/>
        <sz val="11"/>
        <rFont val="Calibri"/>
        <family val="2"/>
        <scheme val="minor"/>
      </rPr>
      <t>Energy Management</t>
    </r>
    <r>
      <rPr>
        <sz val="11"/>
        <rFont val="Calibri"/>
        <family val="2"/>
        <scheme val="minor"/>
      </rPr>
      <t xml:space="preserve">
The global real estate industry is a major consumer of energy and water and a producer of waste. Resource management is therefore an important area of focus. Reducing use means a smaller environmental footprint and operational cost savings for our business, our tenants’ businesses, and the industry overall. In 2018, RioCan implemented a property-wide data and utility management system that allows RioCan to: 
1)Measure consumption of energy, water and waste; 
2)Track year-over-year changes; 
3)Benchmark our performance against industry averages; and 
4)Set targets to improve resource efficiency.
RioCan has developed a Data Management Plan (DMP). It outlines clear, repeatable accounting practices for calculating, quality checking and reporting energy and greenhouse gas (GHG) performance data for operational assets in line with best practices. This has allowed RioCan to:
1)Outline repeatable collection, quantification, checking and reporting methodologies for energy and GHG data
2)Set targets
3)Develop a GHG model to track and measure progress
</t>
    </r>
    <r>
      <rPr>
        <b/>
        <sz val="11"/>
        <rFont val="Calibri"/>
        <family val="2"/>
        <scheme val="minor"/>
      </rPr>
      <t>Water Management (SASB Indicator: IF-RE-140a.4: Description of water management risks and discussion of strategies and practices to mitigate those risks)</t>
    </r>
    <r>
      <rPr>
        <sz val="11"/>
        <rFont val="Calibri"/>
        <family val="2"/>
        <scheme val="minor"/>
      </rPr>
      <t xml:space="preserve">
We encourage our Property Management team to perform annual water efficiency assessments to identify and implement potential water-saving measures. At select properties, we installed irrigation systems with rain sensors. This helps us avoid running systems when nature is already doing its part. To further improve our water conservation efforts, we are increasingly turning to xeriscaping practices. Several of our properties use technologies such as drip/smart irrigation, automatic meter reading to use water efficiently. Additionally, we have installed high-efficiency fixtures and leak detection systems in some of our properties. At the property level, we share tips on how tenants can help RioCan reduce water consumption.  
</t>
    </r>
    <r>
      <rPr>
        <b/>
        <sz val="11"/>
        <rFont val="Calibri"/>
        <family val="2"/>
        <scheme val="minor"/>
      </rPr>
      <t>Waste Management</t>
    </r>
    <r>
      <rPr>
        <sz val="11"/>
        <rFont val="Calibri"/>
        <family val="2"/>
        <scheme val="minor"/>
      </rPr>
      <t xml:space="preserve">
We collect property waste production, output and diversion data. However, there are challenges with establishing a baseline of performance because waste haulers vary by region and use different methods to calculate waste performance. To address this, at select sites, we are working with service providers who work with haulers to improve waste tracking. We understand that waste is also a key issue for our tenants. To improve our ability to reduce waste overall at our properties, we are engaging with tenants to improve waste tracking, report on performance, and better manage waste.        
The data is tracked on ENERGY STAR’s EPA Portfolio Manager. Given that our multi-tenant buildings have many configurations, it is not easy to obtain full and accurate data. We plan to continue educating property-level staff on how to use this data to optimize building performance over the year and to inform capex recommendations and plans. 
</t>
    </r>
    <r>
      <rPr>
        <b/>
        <sz val="11"/>
        <rFont val="Calibri"/>
        <family val="2"/>
        <scheme val="minor"/>
      </rPr>
      <t>Incorporating sustainability into the construction process</t>
    </r>
    <r>
      <rPr>
        <sz val="11"/>
        <rFont val="Calibri"/>
        <family val="2"/>
        <scheme val="minor"/>
      </rPr>
      <t xml:space="preserve">
Our Sustainability Guideline for construction embeds sustainability best practices within our construction process. The guideline incorporates sustainability into all phases of the project life cycle – from the feasibility stage, to planning and preliminary design, to detailed design, to construction and ultimately the management. We work closely with our Construction Project Managers, as well as with partners and contractors, to implement sustainability.
</t>
    </r>
    <r>
      <rPr>
        <sz val="8"/>
        <rFont val="Calibri"/>
        <family val="2"/>
        <scheme val="minor"/>
      </rPr>
      <t xml:space="preserve">
</t>
    </r>
    <r>
      <rPr>
        <sz val="11"/>
        <rFont val="Calibri"/>
        <family val="2"/>
        <scheme val="minor"/>
      </rPr>
      <t xml:space="preserve">
</t>
    </r>
  </si>
  <si>
    <r>
      <t xml:space="preserve">RioCan’s vision is to be among leaders in embedding sustainability practices.
</t>
    </r>
    <r>
      <rPr>
        <b/>
        <sz val="11"/>
        <rFont val="Calibri"/>
        <family val="2"/>
        <scheme val="minor"/>
      </rPr>
      <t xml:space="preserve">RioCan integrates ESG priorities into decision-making across all stages of an asset’s lifecycle.
</t>
    </r>
    <r>
      <rPr>
        <sz val="11"/>
        <rFont val="Calibri"/>
        <family val="2"/>
        <scheme val="minor"/>
      </rPr>
      <t xml:space="preserve">1. Strategic planning: As part of our strategic planning processes, RioCan’s Senior Leadership team identifies and assesses ESG risks. The Board reviews the results.
2. Acquisitions: RioCan has well-established governance structures such as the Management and Board Investment Committee to oversee and approve acquisitions and dispositions. In addition, as part of standard due diligence, RioCan retains a third party environmental consultant to conduct an environmental review and to identify any potential environmental conditions. 
3. Operations/Asset Management/Leasing: Our Operations and Asset Management departments consider budgeting for sustainability initiatives. Our Leasing department includes green lease clauses to outline our continuous commitment to sustainability through leasing and tenant construction.
4. Construction: Once we have selected an existing asset for construction we establish sustainability goals with relevant parties. We build to serve local community needs and facilitate accessibility. At a minimum, RioCan applies our Sustainability Guidelines for construction.
</t>
    </r>
    <r>
      <rPr>
        <b/>
        <sz val="11"/>
        <rFont val="Calibri"/>
        <family val="2"/>
        <scheme val="minor"/>
      </rPr>
      <t xml:space="preserve">
Board &amp; Corporate Governance, including Composition &amp; Compensation
</t>
    </r>
    <r>
      <rPr>
        <sz val="11"/>
        <rFont val="Calibri"/>
        <family val="2"/>
        <scheme val="minor"/>
      </rPr>
      <t>Our governance framework is established based on our people, defined policies and disciplined practices, ensuring we live up to our core values of being responsible and trusted. For details, please visit our Corporate Governance webpage (</t>
    </r>
    <r>
      <rPr>
        <u/>
        <sz val="11"/>
        <color theme="4"/>
        <rFont val="Calibri"/>
        <family val="2"/>
        <scheme val="minor"/>
      </rPr>
      <t>https://www.riocan.com/English/investors/corporate-governance/default.aspx</t>
    </r>
    <r>
      <rPr>
        <sz val="11"/>
        <rFont val="Calibri"/>
        <family val="2"/>
        <scheme val="minor"/>
      </rPr>
      <t xml:space="preserve">). The 2026 Management Information Circular includes details on the location, age, tenure, background, experience and racial diversity of our Board of Trustees. We have a policy on diversity that is available on our website under the "Corporate Governance" webpage. The Nominating, Environmental, Social and Governance Committee has made the identification of candidates that identify as Indigenous, racialized persons or disabled a search criterion in the Trustee selection and nomination process. As of December 31, 2025, one of RioCan’s nine Trustees (11%) self-identifies as a member of a racialized group.
</t>
    </r>
    <r>
      <rPr>
        <b/>
        <sz val="11"/>
        <rFont val="Calibri"/>
        <family val="2"/>
        <scheme val="minor"/>
      </rPr>
      <t>Business Ethics, Corruption and Bribery</t>
    </r>
    <r>
      <rPr>
        <sz val="11"/>
        <rFont val="Calibri"/>
        <family val="2"/>
        <scheme val="minor"/>
      </rPr>
      <t xml:space="preserve">
RioCan expects all of its Trustees, officers and employees to conduct themselves according to the highest standards of integrity, which include respect for others, ethical principles, honesty, trust, fairness, openness, objectivity, and seeking to avoid even the appearance of improper behaviour. For details, please refer to our Code of Business Conduct and Ethics Policy. At RioCan, oversight for ethics issues is entrusted to both an executive committee and a board level committee.
</t>
    </r>
  </si>
  <si>
    <r>
      <rPr>
        <b/>
        <sz val="11"/>
        <color theme="1"/>
        <rFont val="Calibri"/>
        <family val="2"/>
        <scheme val="minor"/>
      </rPr>
      <t>What it assesses</t>
    </r>
    <r>
      <rPr>
        <sz val="11"/>
        <color theme="1"/>
        <rFont val="Calibri"/>
        <family val="2"/>
        <scheme val="minor"/>
      </rPr>
      <t xml:space="preserve">
GRESB is an ESG benchmarking assessment for real estate portfolios, based on both management practices and asset-level performance.
</t>
    </r>
    <r>
      <rPr>
        <b/>
        <sz val="11"/>
        <color theme="1"/>
        <rFont val="Calibri"/>
        <family val="2"/>
        <scheme val="minor"/>
      </rPr>
      <t xml:space="preserve">Key criteria / components:
</t>
    </r>
    <r>
      <rPr>
        <sz val="11"/>
        <color theme="1"/>
        <rFont val="Calibri"/>
        <family val="2"/>
        <scheme val="minor"/>
      </rPr>
      <t xml:space="preserve">Management (policies &amp; governance):
Sustainability strategy, ESG governance, risk management, stakeholder engagement. 
Performance (implementation):
Energy use and efficiency
GHG emissions
Water consumption
Waste management
Health &amp; safety and social factors
Data quality &amp; coverage:
Emphasis on measured, asset-level data and transparency.
</t>
    </r>
    <r>
      <rPr>
        <b/>
        <sz val="11"/>
        <color theme="1"/>
        <rFont val="Calibri"/>
        <family val="2"/>
        <scheme val="minor"/>
      </rPr>
      <t>Benchmarking:</t>
    </r>
    <r>
      <rPr>
        <sz val="11"/>
        <color theme="1"/>
        <rFont val="Calibri"/>
        <family val="2"/>
        <scheme val="minor"/>
      </rPr>
      <t xml:space="preserve">
Scores (0–100) and star ratings (1–5 stars) relative to industry peers
GRESB evaluates ESG performance across management practices and asset-level outcomes, with scoring based on governance, strategy, and measurable environmental and social performance, benchmarked against industry peers.</t>
    </r>
  </si>
  <si>
    <t>GRESB Public Disclosure</t>
  </si>
  <si>
    <t>Greater Toronto’s Top Employers (Mediacorp)</t>
  </si>
  <si>
    <r>
      <rPr>
        <b/>
        <sz val="11"/>
        <color theme="1"/>
        <rFont val="Calibri"/>
        <family val="2"/>
        <scheme val="minor"/>
      </rPr>
      <t xml:space="preserve">What it assesses:
</t>
    </r>
    <r>
      <rPr>
        <sz val="11"/>
        <color theme="1"/>
        <rFont val="Calibri"/>
        <family val="2"/>
        <scheme val="minor"/>
      </rPr>
      <t xml:space="preserve">An editorial competition recognizing organizations with leading HR practices and workplace programs.
</t>
    </r>
    <r>
      <rPr>
        <b/>
        <sz val="11"/>
        <color theme="1"/>
        <rFont val="Calibri"/>
        <family val="2"/>
        <scheme val="minor"/>
      </rPr>
      <t xml:space="preserve">Core evaluation criteria (8 categories):
</t>
    </r>
    <r>
      <rPr>
        <sz val="11"/>
        <color theme="1"/>
        <rFont val="Calibri"/>
        <family val="2"/>
        <scheme val="minor"/>
      </rPr>
      <t xml:space="preserve">Workplace (physical and remote environment)
Work atmosphere &amp; social culture
Health, financial &amp; family benefits
Vacation &amp; time off
Employee communications
Performance management
Training &amp; skills development
Community involvement
</t>
    </r>
    <r>
      <rPr>
        <b/>
        <sz val="11"/>
        <color theme="1"/>
        <rFont val="Calibri"/>
        <family val="2"/>
        <scheme val="minor"/>
      </rPr>
      <t xml:space="preserve">Selection approach:
</t>
    </r>
    <r>
      <rPr>
        <sz val="11"/>
        <color theme="1"/>
        <rFont val="Calibri"/>
        <family val="2"/>
        <scheme val="minor"/>
      </rPr>
      <t>Comparative evaluation against peers within each industry
Detailed editorial review of employer-submitted applications
Greater Toronto’s Top Employers evaluates organizations on eight HR criteria, including workplace environment, benefits, employee development, and community engagement, with winners selected through a comparative editorial assessment.</t>
    </r>
  </si>
  <si>
    <r>
      <rPr>
        <b/>
        <sz val="11"/>
        <color theme="1"/>
        <rFont val="Calibri"/>
        <family val="2"/>
        <scheme val="minor"/>
      </rPr>
      <t xml:space="preserve">What it assesses:
</t>
    </r>
    <r>
      <rPr>
        <sz val="11"/>
        <color theme="1"/>
        <rFont val="Calibri"/>
        <family val="2"/>
        <scheme val="minor"/>
      </rPr>
      <t xml:space="preserve">TOBY is the premier industry award for building excellence, evaluating overall building management and operational performance. 
</t>
    </r>
    <r>
      <rPr>
        <b/>
        <sz val="11"/>
        <color theme="1"/>
        <rFont val="Calibri"/>
        <family val="2"/>
        <scheme val="minor"/>
      </rPr>
      <t xml:space="preserve">Key evaluation criteria:
</t>
    </r>
    <r>
      <rPr>
        <sz val="11"/>
        <color theme="1"/>
        <rFont val="Calibri"/>
        <family val="2"/>
        <scheme val="minor"/>
      </rPr>
      <t xml:space="preserve">Building operations and management quality
Energy management and sustainability practices
Tenant relations and retention programs
Community impact and engagement
Emergency preparedness &amp; security standards
Training and professionalism of building staff
</t>
    </r>
    <r>
      <rPr>
        <b/>
        <sz val="11"/>
        <color theme="1"/>
        <rFont val="Calibri"/>
        <family val="2"/>
        <scheme val="minor"/>
      </rPr>
      <t xml:space="preserve">Additional considerations:
</t>
    </r>
    <r>
      <rPr>
        <sz val="11"/>
        <color theme="1"/>
        <rFont val="Calibri"/>
        <family val="2"/>
        <scheme val="minor"/>
      </rPr>
      <t>Requires BOMA 360 designation (baseline operational excellence) [recognition.boma.org]
Includes site inspections and narrative submissions
The TOBY Award recognizes excellence in commercial building management, with evaluation across operations, sustainability, tenant engagement, community impact, and building performance standards.</t>
    </r>
  </si>
  <si>
    <r>
      <rPr>
        <b/>
        <sz val="11"/>
        <color theme="1"/>
        <rFont val="Calibri"/>
        <family val="2"/>
        <scheme val="minor"/>
      </rPr>
      <t xml:space="preserve">What it assesses:
</t>
    </r>
    <r>
      <rPr>
        <sz val="11"/>
        <color theme="1"/>
        <rFont val="Calibri"/>
        <family val="2"/>
        <scheme val="minor"/>
      </rPr>
      <t xml:space="preserve">GRESB Public Disclosure evaluates the transparency and completeness of ESG-related information disclosed publicly by participating entities. It focuses on how accessible and comprehensive sustainability reporting is to external stakeholders.
</t>
    </r>
    <r>
      <rPr>
        <b/>
        <sz val="11"/>
        <color theme="1"/>
        <rFont val="Calibri"/>
        <family val="2"/>
        <scheme val="minor"/>
      </rPr>
      <t>Key criteria / components:</t>
    </r>
    <r>
      <rPr>
        <sz val="11"/>
        <color theme="1"/>
        <rFont val="Calibri"/>
        <family val="2"/>
        <scheme val="minor"/>
      </rPr>
      <t xml:space="preserve">
Public availability of ESG information:
Disclosure of sustainability policies, strategy, and performance data (e.g., ESG reports, annual reports, website disclosures).
Alignment with global frameworks:
Consistency with recognized standards (e.g., GRI, TCFD-aligned disclosures).
Coverage and completeness:
Extent to which key ESG topics (environmental, social, governance) are reported publicly.
Clarity and accessibility:
Information must be easy to locate, clearly structured, and intended for investor and stakeholder use.
Validation vs. self-reported data:
Distinct from the main assessment as it relies only on evidence available in the public domain.
</t>
    </r>
    <r>
      <rPr>
        <b/>
        <sz val="11"/>
        <color theme="1"/>
        <rFont val="Calibri"/>
        <family val="2"/>
        <scheme val="minor"/>
      </rPr>
      <t>Scoring:</t>
    </r>
    <r>
      <rPr>
        <sz val="11"/>
        <color theme="1"/>
        <rFont val="Calibri"/>
        <family val="2"/>
        <scheme val="minor"/>
      </rPr>
      <t xml:space="preserve">
Results are aggregated into a Public Disclosure score (based on standardized indicators)
This score is translated into a Disclosure Level from A (highest) to E
Separate from, but complementary to, the GRESB Assessment score and rating framework
GRESB Public Disclosure assesses the availability, quality, and completeness of ESG information disclosed publicly, focusing on transparency and alignment with global reporting standards.</t>
    </r>
  </si>
  <si>
    <t>APPENDIX A</t>
  </si>
  <si>
    <t>BOMA TOBY Award (The Outstanding Building of the Year)</t>
  </si>
  <si>
    <t>Material Assumptions and Risk Factors</t>
  </si>
  <si>
    <t>Employee Engagement Survey</t>
  </si>
  <si>
    <r>
      <t>RioCan aims to be part of the climate solution.</t>
    </r>
    <r>
      <rPr>
        <b/>
        <sz val="11"/>
        <rFont val="Calibri"/>
        <family val="2"/>
        <scheme val="minor"/>
      </rPr>
      <t xml:space="preserve">
</t>
    </r>
    <r>
      <rPr>
        <sz val="11"/>
        <rFont val="Calibri"/>
        <family val="2"/>
        <scheme val="minor"/>
      </rPr>
      <t xml:space="preserve">
</t>
    </r>
    <r>
      <rPr>
        <b/>
        <sz val="11"/>
        <rFont val="Calibri"/>
        <family val="2"/>
        <scheme val="minor"/>
      </rPr>
      <t>Climate change impact</t>
    </r>
    <r>
      <rPr>
        <sz val="11"/>
        <rFont val="Calibri"/>
        <family val="2"/>
        <scheme val="minor"/>
      </rPr>
      <t xml:space="preserve">
RioCan measures the emissions from its operational assets in terms of Scope 1, Scope 2 and select Scope 3 greenhouse gas (GHG) emissions. We are also exploring various green energy solutions that can be purchased to offset our GHG footprint. At the same time, we are educating property staff and tenants on consumption patterns and energy conservation initiatives. RioCan understands that operating a significant portfolio of properties can result in a large carbon footprint. Buildings require a large amount of energy to operate. As such they emit significant quantities of greenhouse gas emissions (GHGs) across their lifecycle; this, in turn, contributes to climate change. Changing the way our industry develops and operates buildings can be a part of the solution to climate change. Climate change detrimentally impacts the environment, the economy and our social fabric. To ensure a sustainable and clean environment for future generations, it is our responsibility to seek operational efficiencies to reduce resource consumption. As well, by identifying risks and opportunities, RioCan can position itself ahead of emerging regulations and increasing tenant demands for resilient spaces.
</t>
    </r>
    <r>
      <rPr>
        <b/>
        <sz val="11"/>
        <rFont val="Calibri"/>
        <family val="2"/>
        <scheme val="minor"/>
      </rPr>
      <t>Base Year</t>
    </r>
    <r>
      <rPr>
        <sz val="11"/>
        <rFont val="Calibri"/>
        <family val="2"/>
        <scheme val="minor"/>
      </rPr>
      <t xml:space="preserve">
RioCan established its interim and long-term GHG emission reduction targets in 2023. RioCan has selected 2019 as the base year for targets as that is a representative year of the portfolio's standard performance in RioCan's operations
</t>
    </r>
    <r>
      <rPr>
        <b/>
        <sz val="11"/>
        <rFont val="Calibri"/>
        <family val="2"/>
        <scheme val="minor"/>
      </rPr>
      <t>GHG emission reduction targets</t>
    </r>
    <r>
      <rPr>
        <b/>
        <vertAlign val="superscript"/>
        <sz val="11"/>
        <rFont val="Calibri"/>
        <family val="2"/>
        <scheme val="minor"/>
      </rPr>
      <t>1</t>
    </r>
    <r>
      <rPr>
        <b/>
        <sz val="11"/>
        <color rgb="FFC00000"/>
        <rFont val="Calibri"/>
        <family val="2"/>
        <scheme val="minor"/>
      </rPr>
      <t>:</t>
    </r>
    <r>
      <rPr>
        <b/>
        <sz val="11"/>
        <rFont val="Calibri"/>
        <family val="2"/>
        <scheme val="minor"/>
      </rPr>
      <t xml:space="preserve">
</t>
    </r>
    <r>
      <rPr>
        <sz val="11"/>
        <rFont val="Calibri"/>
        <family val="2"/>
        <scheme val="minor"/>
      </rPr>
      <t xml:space="preserve">In 2023, the Science Based Targets initiative (SBTi) validated that the GHG emissions reduction targets submitted by RioCan conform with the SBTi Criteria and Recommendations (Criteria version 5.0). SBTi is a partnership between CDP, the United Nations Global Compact, World Resources Institute and the World Wide Fund for Nature.
</t>
    </r>
  </si>
  <si>
    <r>
      <t>Along with this, RioCan has set targets of reducing absolute water consumption by 10%</t>
    </r>
    <r>
      <rPr>
        <vertAlign val="superscript"/>
        <sz val="11"/>
        <rFont val="Calibri"/>
        <family val="2"/>
        <scheme val="minor"/>
      </rPr>
      <t>2</t>
    </r>
    <r>
      <rPr>
        <sz val="11"/>
        <rFont val="Calibri"/>
        <family val="2"/>
        <scheme val="minor"/>
      </rPr>
      <t xml:space="preserve"> as compared to our 2019 baseline year, improving our waste diversion rate by 60%</t>
    </r>
    <r>
      <rPr>
        <vertAlign val="superscript"/>
        <sz val="11"/>
        <rFont val="Calibri"/>
        <family val="2"/>
        <scheme val="minor"/>
      </rPr>
      <t xml:space="preserve">2 </t>
    </r>
    <r>
      <rPr>
        <sz val="11"/>
        <rFont val="Calibri"/>
        <family val="2"/>
        <scheme val="minor"/>
      </rPr>
      <t>and certifying 90% of the Trust’s NLA to the BOMA BEST (or equivalent) certification by 2030.</t>
    </r>
    <r>
      <rPr>
        <vertAlign val="superscript"/>
        <sz val="11"/>
        <rFont val="Calibri"/>
        <family val="2"/>
        <scheme val="minor"/>
      </rPr>
      <t>1</t>
    </r>
    <r>
      <rPr>
        <sz val="11"/>
        <rFont val="Calibri"/>
        <family val="2"/>
        <scheme val="minor"/>
      </rPr>
      <t xml:space="preserve">
</t>
    </r>
    <r>
      <rPr>
        <vertAlign val="superscript"/>
        <sz val="11"/>
        <rFont val="Calibri"/>
        <family val="2"/>
        <scheme val="minor"/>
      </rPr>
      <t>1</t>
    </r>
    <r>
      <rPr>
        <sz val="8"/>
        <rFont val="Calibri"/>
        <family val="2"/>
        <scheme val="minor"/>
      </rPr>
      <t>Refer to the “Material Assumptions and Risk Factors” section below for key assumptions, uncertainties, and factors that may impact the achievement of these targets</t>
    </r>
    <r>
      <rPr>
        <sz val="11"/>
        <rFont val="Calibri"/>
        <family val="2"/>
        <scheme val="minor"/>
      </rPr>
      <t xml:space="preserve">
</t>
    </r>
    <r>
      <rPr>
        <vertAlign val="superscript"/>
        <sz val="8"/>
        <rFont val="Calibri"/>
        <family val="2"/>
        <scheme val="minor"/>
      </rPr>
      <t>2</t>
    </r>
    <r>
      <rPr>
        <sz val="8"/>
        <rFont val="Calibri"/>
        <family val="2"/>
        <scheme val="minor"/>
      </rPr>
      <t xml:space="preserve"> The target is applicable to the sites where RioCan has operational control over water and waste management activities.</t>
    </r>
    <r>
      <rPr>
        <sz val="11"/>
        <rFont val="Calibri"/>
        <family val="2"/>
        <scheme val="minor"/>
      </rPr>
      <t xml:space="preserve"> </t>
    </r>
  </si>
  <si>
    <r>
      <t>The following outlines key assumptions and risk factors associated with our ESG targets. These disclosure reflect forward-looking statements and are subject to inherent uncertainties. See also ‘Forward-Looking Information’ on page 2 of the ESG Report.</t>
    </r>
    <r>
      <rPr>
        <b/>
        <sz val="11"/>
        <color theme="1"/>
        <rFont val="Calibri"/>
        <family val="2"/>
        <scheme val="minor"/>
      </rPr>
      <t xml:space="preserve">
BOMA Certification Targets</t>
    </r>
    <r>
      <rPr>
        <sz val="11"/>
        <color theme="1"/>
        <rFont val="Calibri"/>
        <family val="2"/>
        <scheme val="minor"/>
      </rPr>
      <t xml:space="preserve">
Achievement of our portfolio-wide BOMA certification target is based on a range of assumptions and is subject to inherent uncertainty. These include stable portfolio composition and boundaries; continued access to reliable building performance data; availability of capital and operational resources to support asset-level improvements; and alignment of corporate policies and processes with applicable certification requirements. Assumptions also include the ability to execute certification activities across the portfolio and maintain certification levels over time.
Key risks that may affect the timing and extent to which this target is achieved include asset-level constraints, evolving certification standards and requirements, data quality and completeness challenges, and capital allocation pressures. Additional risks include operational dependencies, including tenant participation and third-party property management, as well as changes in methodologies, portfolio boundaries, or external requirements. Accordingly, actual results may differ materially from stated targets or expectations.
</t>
    </r>
    <r>
      <rPr>
        <b/>
        <sz val="11"/>
        <color theme="1"/>
        <rFont val="Calibri"/>
        <family val="2"/>
        <scheme val="minor"/>
      </rPr>
      <t xml:space="preserve">
Net-Zero Targets
</t>
    </r>
    <r>
      <rPr>
        <sz val="11"/>
        <color theme="1"/>
        <rFont val="Calibri"/>
        <family val="2"/>
        <scheme val="minor"/>
      </rPr>
      <t xml:space="preserve">Achievement of our net-zero targets is based on a range of assumptions and is subject to inherent uncertainty. These include the successful execution of decarbonization initiatives, availability and performance of low-carbon technologies, continued access to reliable and accurate emissions data, and availability of capital and operational resources. Our net-zero commitments are informed by internal modelling and external climate scenarios aligned with 1.5°C pathways, incorporating assumptions related to financial inputs, technology cost trajectories, and portfolio-level asset performance. Assumptions also include continued grid decarbonization, supportive regulatory and market conditions, and the ability to influence tenant activities, including Scope 3 emissions.
Key risks that may affect the timing and extent to which these targets are achieved include data quality and estimation uncertainties, evolving standards and regulatory requirements, capital allocation pressures, and dependencies on emerging technologies and infrastructure. Additional risks include tenant behaviour, external market and policy conditions, and reliance on third-party inputs and data sources. Changes in methodologies, data boundaries, or external frameworks may result in updates or restatements of reported performance and progress. Accordingly, actual results may differ materially from stated targets or expectations.
</t>
    </r>
    <r>
      <rPr>
        <b/>
        <sz val="11"/>
        <color theme="1"/>
        <rFont val="Calibri"/>
        <family val="2"/>
        <scheme val="minor"/>
      </rPr>
      <t>Water &amp; Waste Targets</t>
    </r>
    <r>
      <rPr>
        <sz val="11"/>
        <color theme="1"/>
        <rFont val="Calibri"/>
        <family val="2"/>
        <scheme val="minor"/>
      </rPr>
      <t xml:space="preserve">
Achievement of our water and waste targets is based on a range of assumptions and is subject to inherent uncertainty. These include the availability, completeness, and accuracy of portfolio-level water and waste data; successful implementation of water efficiency and waste diversion initiatives; and continued access to capital and operational resources. Assumptions also include stable portfolio boundaries, alignment with regulatory requirements and reporting frameworks, and the ability to engage tenants and third-party service providers to influence water consumption and waste generation and diversion outcomes. External assurance processes further depend on the quality and consistency of reported data.
Key risks that may affect the timing and extent to which these targets are achieved include data availability, quality, and completeness challenges; operational dependencies on tenants and third-party vendors, including waste haulers; and asset-level infrastructure constraints. Internal tracking has identified potential data gaps and inconsistencies in waste reporting, which may affect measurement and progress assessment.  Additional risks include capital allocation pressures, evolving regulatory and reporting requirements, and reliance on third-party data sources and systems. Changes in methodologies or reporting boundaries may result in updates or restatements of reported performance. Accordingly, actual results may differ materially from stated targets or expectations.</t>
    </r>
  </si>
  <si>
    <t>Appendix A</t>
  </si>
  <si>
    <t xml:space="preserve">GRESB </t>
  </si>
  <si>
    <t>BOMA BEST Certification</t>
  </si>
  <si>
    <r>
      <t xml:space="preserve">BOMA Canada (Building Owners and Managers Association of Canada) is the national industry association representing the commercial real estate sector and administers the BOMA BEST (Building Environmental Standards) certification program. BOMA BEST is a voluntary environmental assessment and certification program for existing buildings in Canada that evaluates performance across key areas such as energy, water, waste and operations. Certification is subject to periodic recertification, which requires buildings to undergo reassessment and verification to demonstrate ongoing environmental performance and continuous improvement.
</t>
    </r>
    <r>
      <rPr>
        <b/>
        <sz val="11"/>
        <color theme="1"/>
        <rFont val="Calibri"/>
        <family val="2"/>
        <scheme val="minor"/>
      </rPr>
      <t xml:space="preserve">
What it assesses:
</t>
    </r>
    <r>
      <rPr>
        <sz val="11"/>
        <color theme="1"/>
        <rFont val="Calibri"/>
        <family val="2"/>
        <scheme val="minor"/>
      </rPr>
      <t xml:space="preserve">BOMA BEST is a building-level environmental certification evaluating operational performance and environmental management for existing buildings.
</t>
    </r>
    <r>
      <rPr>
        <b/>
        <sz val="11"/>
        <color theme="1"/>
        <rFont val="Calibri"/>
        <family val="2"/>
        <scheme val="minor"/>
      </rPr>
      <t xml:space="preserve">Key criteria / categories:
</t>
    </r>
    <r>
      <rPr>
        <sz val="11"/>
        <color theme="1"/>
        <rFont val="Calibri"/>
        <family val="2"/>
        <scheme val="minor"/>
      </rPr>
      <t xml:space="preserve">Energy performance &amp; systems
Water management
Indoor air quality
Operations &amp; maintenance practices
Waste and environmental management
Innovation and best practices [bomacanada.ca]
</t>
    </r>
    <r>
      <rPr>
        <b/>
        <sz val="11"/>
        <color theme="1"/>
        <rFont val="Calibri"/>
        <family val="2"/>
        <scheme val="minor"/>
      </rPr>
      <t>Scoring:</t>
    </r>
    <r>
      <rPr>
        <sz val="11"/>
        <color theme="1"/>
        <rFont val="Calibri"/>
        <family val="2"/>
        <scheme val="minor"/>
      </rPr>
      <t xml:space="preserve">
Questionnaire-based scoring leading to certification levels:
Baseline, Bronze, Silver, Gold, Platinum (0–100%)
BOMA BEST certifies buildings based on energy, water, air quality, and operational best practices using a standardized questionnaire, with performance-based scoring across multiple certification levels.</t>
    </r>
  </si>
  <si>
    <t xml:space="preserve">GRESB Real Estate Assessment
</t>
  </si>
  <si>
    <t>GRESB, an independent third-party certified B Corporation, is a global ESG benchmarking organization that evaluates the ESG performance of real estate and infrastructure entities. Assessments are conducted annually based on prior calendar year data and include the Real Estate and Public Disclosure Assessments, with submissions mid-year and results published later in the year. GRESB scores reflect performance across key components, including management and performance indicators, spanning categories such as energy, GHG emissions, water, waste, and stakeholder engagement.</t>
  </si>
  <si>
    <t>Scope 3 emissions methodology for downstream-leased assets
Energy measurement and analysis
1. Source: Energy consists of electricity and natural gas consumed by the spaces that are not under operational control for the calendar year.
2. Boundaries: The energy data associated with Scope 3 emissions pertains to: 
a. Spaces where the company does not have operational control
b. The energy (electricity and natural gas) consumption is aggregated by a third-party data management platform from bills provided by utility providers to RioCan 
c. The energy data provided to RioCan from third-party property management partners
d. The energy data collected directly from utility providers to comply with Ontario's Energy and Water Reporting and Benchmarking (EWRB) ordinance
3. Time-based estimation: RioCan applies estimates to fill all time coverage gaps (e.g., missing bill data) via the third-party data management platform. Depending on the amount of data that is available the platform’s methodology uses a combination of asset data extrapolation and industry benchmarks from the US Energy Information Administration to make the estimates. In practice, if an asset is missing a month of data but has prior year usage, that prior year usage becomes the estimate. If the asset is missing more than six months of data, the energy consumption is estimated using benchmarks. 
4. Floor-based estimation: RioCan also estimates the energy performance of spaces where data is unavailable (e.g., the tenant receives the bill directly). In cases like this, RioCan applies a combination of data extrapolation and industry benchmarks from US Energy Information Administration to do so.
5. RioCan reports its energy consumption in MWh for natural gas and electricity. However, depending on the source data, some conversions need to be made. In these cases the consumption is converted by a third-party utility and data management platform into MWh using conversion factors from Energy Star.
Emissions calculations
6. Once energy data is analyzed and consolidated, RioCan applies factors to quantify emissions. RioCan uses Environment Canada’s National Inventory Report Parts 2 &amp; 3 which provides the emissions factors for each source and type of energy by province. 
7. Ontario 2025 hot water is a custom estimated emission factor: Only The Well asset consumes hot water from a district energy provider. The provider heats the water electrically. To determine the hot water emission factor we assume the water is heated through electric boiler and has a 95% efficiency to be conservative (e.g. 1 ekWh of hot water needs 1.05 ekWh of electricity to generate). We then apply the efficiency to the Ontario grid factor so that we can convert energy units of hot water to emissions.  [Ontario grid factor / 95% = result]. Moving forward we will engage our service provider to obtain a more accurate factor.</t>
  </si>
  <si>
    <r>
      <rPr>
        <b/>
        <sz val="11"/>
        <color theme="1"/>
        <rFont val="Calibri"/>
        <family val="2"/>
        <scheme val="minor"/>
      </rPr>
      <t>What it assesses:</t>
    </r>
    <r>
      <rPr>
        <sz val="11"/>
        <color theme="1"/>
        <rFont val="Calibri"/>
        <family val="2"/>
        <scheme val="minor"/>
      </rPr>
      <t xml:space="preserve">
RioCan conducts an annual employee engagement survey, administered by an independent third party (TalentMap), to assess employee perceptions across key dimensions including  leadership, career growth, teamwork and collaboration, organizational vision, and the overall employee experience
</t>
    </r>
    <r>
      <rPr>
        <b/>
        <sz val="11"/>
        <color theme="1"/>
        <rFont val="Calibri"/>
        <family val="2"/>
        <scheme val="minor"/>
      </rPr>
      <t xml:space="preserve">Scoring approach:
</t>
    </r>
    <r>
      <rPr>
        <sz val="11"/>
        <color theme="1"/>
        <rFont val="Calibri"/>
        <family val="2"/>
        <scheme val="minor"/>
      </rPr>
      <t xml:space="preserve">Based on employee responses collected through a confidential and anonymous survey process
The overall engagement score reflects aggregate employee sentiment across multiple engagement drivers
Performance is evaluated against a predefined internal objective using a sliding scale framework
</t>
    </r>
    <r>
      <rPr>
        <b/>
        <sz val="11"/>
        <color theme="1"/>
        <rFont val="Calibri"/>
        <family val="2"/>
        <scheme val="minor"/>
      </rPr>
      <t xml:space="preserve">Benchmarking methodology:
</t>
    </r>
    <r>
      <rPr>
        <sz val="11"/>
        <color theme="1"/>
        <rFont val="Calibri"/>
        <family val="2"/>
        <scheme val="minor"/>
      </rPr>
      <t xml:space="preserve">Engagement results are benchmarked against a peer group of approximately 50 organizations of similar size (250–999 employees)
The benchmark is based on:
- A 3-year rolling average
- A predominantly Canadian peer set (approximately 95%)
Performance is expressed as a percentile ranking relative to the peer group
</t>
    </r>
    <r>
      <rPr>
        <b/>
        <sz val="11"/>
        <color theme="1"/>
        <rFont val="Calibri"/>
        <family val="2"/>
        <scheme val="minor"/>
      </rPr>
      <t xml:space="preserve">Score / rating output:
</t>
    </r>
    <r>
      <rPr>
        <sz val="11"/>
        <color theme="1"/>
        <rFont val="Calibri"/>
        <family val="2"/>
        <scheme val="minor"/>
      </rPr>
      <t xml:space="preserve">Overall engagement score (%) derived from survey responses
Percentile ranking relative to the peer group (e.g., 95th percentile)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</si>
</sst>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quot;$&quot;#,##0_);[Red]\(&quot;$&quot;#,##0\)"/>
    <numFmt numFmtId="165" formatCode="_(* #,##0_);_(* \(#,##0\);_(* &quot;-&quot;_);_(@_)"/>
    <numFmt numFmtId="166" formatCode="_(* #,##0.00_);_(* \(#,##0.00\);_(* &quot;-&quot;??_);_(@_)"/>
    <numFmt numFmtId="167" formatCode="0.0%"/>
    <numFmt numFmtId="168" formatCode="_(* #,##0_);_(* \(#,##0\);_(* &quot;-&quot;??_);_(@_)"/>
    <numFmt numFmtId="169" formatCode="0.0"/>
    <numFmt numFmtId="170" formatCode="&quot;$&quot;#,##0"/>
    <numFmt numFmtId="171" formatCode="_(* #,##0.0_);_(* \(#,##0.0\);_(* &quot;-&quot;??_);_(@_)"/>
  </numFmts>
  <fonts count="61" x14ac:knownFonts="1">
    <font>
      <sz val="11"/>
      <color theme="1"/>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i/>
      <sz val="11"/>
      <color theme="1"/>
      <name val="Calibri"/>
      <family val="2"/>
      <scheme val="minor"/>
    </font>
    <font>
      <u/>
      <sz val="11"/>
      <color theme="10"/>
      <name val="Calibri"/>
      <family val="2"/>
      <scheme val="minor"/>
    </font>
    <font>
      <sz val="11"/>
      <color rgb="FFFF0000"/>
      <name val="Calibri"/>
      <family val="2"/>
      <scheme val="minor"/>
    </font>
    <font>
      <i/>
      <sz val="11"/>
      <color rgb="FFFF0000"/>
      <name val="Calibri"/>
      <family val="2"/>
      <scheme val="minor"/>
    </font>
    <font>
      <b/>
      <sz val="11"/>
      <color theme="0"/>
      <name val="Calibri"/>
      <family val="2"/>
      <scheme val="minor"/>
    </font>
    <font>
      <b/>
      <vertAlign val="superscript"/>
      <sz val="11"/>
      <color theme="1"/>
      <name val="Calibri"/>
      <family val="2"/>
      <scheme val="minor"/>
    </font>
    <font>
      <b/>
      <sz val="12"/>
      <color theme="1"/>
      <name val="Calibri"/>
      <family val="2"/>
      <scheme val="minor"/>
    </font>
    <font>
      <vertAlign val="superscript"/>
      <sz val="11"/>
      <color theme="1"/>
      <name val="Calibri"/>
      <family val="2"/>
      <scheme val="minor"/>
    </font>
    <font>
      <b/>
      <sz val="12"/>
      <name val="Calibri"/>
      <family val="2"/>
      <scheme val="minor"/>
    </font>
    <font>
      <sz val="11"/>
      <name val="Calibri"/>
      <family val="2"/>
      <scheme val="minor"/>
    </font>
    <font>
      <b/>
      <sz val="11"/>
      <name val="Calibri"/>
      <family val="2"/>
      <scheme val="minor"/>
    </font>
    <font>
      <sz val="8"/>
      <name val="Calibri"/>
      <family val="2"/>
      <scheme val="minor"/>
    </font>
    <font>
      <sz val="11"/>
      <color theme="1"/>
      <name val="Calibri"/>
      <family val="2"/>
      <scheme val="minor"/>
    </font>
    <font>
      <strike/>
      <sz val="11"/>
      <name val="Calibri"/>
      <family val="2"/>
      <scheme val="minor"/>
    </font>
    <font>
      <b/>
      <sz val="11"/>
      <color rgb="FF000000"/>
      <name val="Calibri"/>
      <family val="2"/>
      <scheme val="minor"/>
    </font>
    <font>
      <b/>
      <vertAlign val="superscript"/>
      <sz val="11"/>
      <color rgb="FF000000"/>
      <name val="Calibri"/>
      <family val="2"/>
      <scheme val="minor"/>
    </font>
    <font>
      <b/>
      <sz val="11"/>
      <color rgb="FFFFFFFF"/>
      <name val="Calibri"/>
      <family val="2"/>
      <scheme val="minor"/>
    </font>
    <font>
      <b/>
      <sz val="8"/>
      <color theme="1"/>
      <name val="Calibri"/>
      <family val="2"/>
      <scheme val="minor"/>
    </font>
    <font>
      <sz val="8"/>
      <color theme="1"/>
      <name val="Calibri"/>
      <family val="2"/>
      <scheme val="minor"/>
    </font>
    <font>
      <vertAlign val="superscript"/>
      <sz val="8"/>
      <color theme="1"/>
      <name val="Calibri"/>
      <family val="2"/>
      <scheme val="minor"/>
    </font>
    <font>
      <sz val="11"/>
      <color rgb="FF000000"/>
      <name val="Calibri"/>
      <family val="2"/>
      <scheme val="minor"/>
    </font>
    <font>
      <vertAlign val="superscript"/>
      <sz val="11"/>
      <name val="Calibri"/>
      <family val="2"/>
      <scheme val="minor"/>
    </font>
    <font>
      <vertAlign val="superscript"/>
      <sz val="8"/>
      <name val="Calibri"/>
      <family val="2"/>
      <scheme val="minor"/>
    </font>
    <font>
      <sz val="8"/>
      <color rgb="FF000000"/>
      <name val="Calibri"/>
      <family val="2"/>
      <scheme val="minor"/>
    </font>
    <font>
      <sz val="11"/>
      <color rgb="FFFFFFFF"/>
      <name val="Calibri"/>
      <family val="2"/>
      <scheme val="minor"/>
    </font>
    <font>
      <vertAlign val="superscript"/>
      <sz val="11"/>
      <color rgb="FF000000"/>
      <name val="Calibri"/>
      <family val="2"/>
      <scheme val="minor"/>
    </font>
    <font>
      <b/>
      <sz val="12"/>
      <color theme="0"/>
      <name val="Calibri"/>
      <family val="2"/>
      <scheme val="minor"/>
    </font>
    <font>
      <b/>
      <vertAlign val="superscript"/>
      <sz val="11"/>
      <name val="Calibri"/>
      <family val="2"/>
      <scheme val="minor"/>
    </font>
    <font>
      <b/>
      <i/>
      <sz val="11"/>
      <color theme="1"/>
      <name val="Calibri"/>
      <family val="2"/>
      <scheme val="minor"/>
    </font>
    <font>
      <sz val="9"/>
      <name val="Calibri"/>
      <family val="2"/>
      <scheme val="minor"/>
    </font>
    <font>
      <sz val="12"/>
      <color rgb="FF000000"/>
      <name val="Calibri"/>
      <family val="2"/>
    </font>
    <font>
      <u/>
      <sz val="12"/>
      <color rgb="FF0563C1"/>
      <name val="Calibri"/>
      <family val="2"/>
      <charset val="1"/>
    </font>
    <font>
      <sz val="11"/>
      <color rgb="FF000000"/>
      <name val="Calibri"/>
      <family val="2"/>
    </font>
    <font>
      <sz val="12"/>
      <color rgb="FF000000"/>
      <name val="Calibri"/>
      <family val="2"/>
    </font>
    <font>
      <sz val="10"/>
      <name val="Arial"/>
      <family val="2"/>
    </font>
    <font>
      <b/>
      <vertAlign val="superscript"/>
      <sz val="11"/>
      <color rgb="FFFFFFFF"/>
      <name val="Calibri"/>
      <family val="2"/>
      <scheme val="minor"/>
    </font>
    <font>
      <b/>
      <sz val="11"/>
      <color rgb="FFD6001C"/>
      <name val="Calibri"/>
      <family val="2"/>
      <scheme val="minor"/>
    </font>
    <font>
      <b/>
      <vertAlign val="superscript"/>
      <sz val="11"/>
      <color rgb="FFD6001C"/>
      <name val="Calibri"/>
      <family val="2"/>
      <scheme val="minor"/>
    </font>
    <font>
      <b/>
      <sz val="18"/>
      <color rgb="FFC00000"/>
      <name val="Segoe UI"/>
      <family val="2"/>
    </font>
    <font>
      <sz val="10"/>
      <name val="Verdana"/>
      <family val="2"/>
    </font>
    <font>
      <b/>
      <sz val="11"/>
      <color theme="8"/>
      <name val="Calibri"/>
      <family val="2"/>
      <scheme val="minor"/>
    </font>
    <font>
      <b/>
      <sz val="8"/>
      <name val="Calibri"/>
      <family val="2"/>
      <scheme val="minor"/>
    </font>
    <font>
      <b/>
      <strike/>
      <sz val="11"/>
      <name val="Calibri"/>
      <family val="2"/>
      <scheme val="minor"/>
    </font>
    <font>
      <sz val="18"/>
      <color theme="1"/>
      <name val="Calibri"/>
      <family val="2"/>
      <scheme val="minor"/>
    </font>
    <font>
      <b/>
      <sz val="11"/>
      <color rgb="FFFF0000"/>
      <name val="Calibri"/>
      <family val="2"/>
      <scheme val="minor"/>
    </font>
    <font>
      <u/>
      <sz val="11"/>
      <color rgb="FF0070C0"/>
      <name val="Calibri"/>
      <family val="2"/>
      <scheme val="minor"/>
    </font>
    <font>
      <u/>
      <sz val="8"/>
      <name val="Calibri"/>
      <family val="2"/>
      <scheme val="minor"/>
    </font>
    <font>
      <u/>
      <sz val="8"/>
      <color rgb="FF0070C0"/>
      <name val="Calibri"/>
      <family val="2"/>
      <scheme val="minor"/>
    </font>
    <font>
      <b/>
      <sz val="11"/>
      <color rgb="FFC00000"/>
      <name val="Calibri"/>
      <family val="2"/>
      <scheme val="minor"/>
    </font>
    <font>
      <u/>
      <sz val="11"/>
      <color theme="4"/>
      <name val="Calibri"/>
      <family val="2"/>
      <scheme val="minor"/>
    </font>
    <font>
      <sz val="7"/>
      <color theme="1"/>
      <name val="Segoe UI"/>
      <family val="2"/>
    </font>
    <font>
      <strike/>
      <sz val="11"/>
      <color theme="1"/>
      <name val="Calibri"/>
      <family val="2"/>
      <scheme val="minor"/>
    </font>
    <font>
      <b/>
      <vertAlign val="superscript"/>
      <sz val="11"/>
      <color theme="0"/>
      <name val="Calibri"/>
      <family val="2"/>
      <scheme val="minor"/>
    </font>
    <font>
      <u/>
      <sz val="8"/>
      <color theme="10"/>
      <name val="Calibri"/>
      <family val="2"/>
      <scheme val="minor"/>
    </font>
    <font>
      <u/>
      <vertAlign val="superscript"/>
      <sz val="8"/>
      <color theme="10"/>
      <name val="Calibri"/>
      <family val="2"/>
      <scheme val="minor"/>
    </font>
    <font>
      <u/>
      <sz val="11"/>
      <color theme="0"/>
      <name val="Calibri"/>
      <family val="2"/>
      <scheme val="minor"/>
    </font>
  </fonts>
  <fills count="20">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499984740745262"/>
        <bgColor indexed="64"/>
      </patternFill>
    </fill>
    <fill>
      <patternFill patternType="solid">
        <fgColor rgb="FFD6001C"/>
        <bgColor indexed="64"/>
      </patternFill>
    </fill>
    <fill>
      <patternFill patternType="solid">
        <fgColor rgb="FFD9D9D9"/>
        <bgColor indexed="64"/>
      </patternFill>
    </fill>
    <fill>
      <patternFill patternType="solid">
        <fgColor rgb="FFFFFFFF"/>
        <bgColor indexed="64"/>
      </patternFill>
    </fill>
    <fill>
      <patternFill patternType="solid">
        <fgColor theme="0" tint="-0.14999847407452621"/>
        <bgColor indexed="64"/>
      </patternFill>
    </fill>
    <fill>
      <patternFill patternType="solid">
        <fgColor rgb="FFD8D8D8"/>
        <bgColor rgb="FFD8D8D8"/>
      </patternFill>
    </fill>
    <fill>
      <patternFill patternType="solid">
        <fgColor theme="2" tint="-0.89999084444715716"/>
        <bgColor theme="4" tint="0.79998168889431442"/>
      </patternFill>
    </fill>
    <fill>
      <patternFill patternType="solid">
        <fgColor rgb="FFD6001C"/>
        <bgColor theme="4" tint="0.79995117038483843"/>
      </patternFill>
    </fill>
    <fill>
      <patternFill patternType="solid">
        <fgColor rgb="FF000000"/>
        <bgColor indexed="64"/>
      </patternFill>
    </fill>
    <fill>
      <patternFill patternType="solid">
        <fgColor theme="0" tint="-0.14999847407452621"/>
        <bgColor theme="4" tint="0.79998168889431442"/>
      </patternFill>
    </fill>
    <fill>
      <patternFill patternType="solid">
        <fgColor theme="0" tint="-0.14999847407452621"/>
        <bgColor theme="4" tint="0.79995117038483843"/>
      </patternFill>
    </fill>
    <fill>
      <patternFill patternType="solid">
        <fgColor theme="0" tint="-0.14999847407452621"/>
        <bgColor rgb="FFD8D8D8"/>
      </patternFill>
    </fill>
    <fill>
      <patternFill patternType="solid">
        <fgColor rgb="FFD6001C"/>
        <bgColor rgb="FFD8D8D8"/>
      </patternFill>
    </fill>
    <fill>
      <patternFill patternType="solid">
        <fgColor rgb="FFD6001C"/>
        <bgColor theme="4" tint="0.79998168889431442"/>
      </patternFill>
    </fill>
    <fill>
      <patternFill patternType="solid">
        <fgColor rgb="FFD8D8D8"/>
        <bgColor indexed="64"/>
      </patternFill>
    </fill>
    <fill>
      <patternFill patternType="solid">
        <fgColor theme="1" tint="0.34998626667073579"/>
        <bgColor indexed="64"/>
      </patternFill>
    </fill>
  </fills>
  <borders count="2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BFBFBF"/>
      </left>
      <right style="medium">
        <color rgb="FFC00000"/>
      </right>
      <top style="medium">
        <color rgb="FFBFBFBF"/>
      </top>
      <bottom style="medium">
        <color rgb="FFC00000"/>
      </bottom>
      <diagonal/>
    </border>
    <border>
      <left style="medium">
        <color rgb="FFC00000"/>
      </left>
      <right style="medium">
        <color rgb="FFC00000"/>
      </right>
      <top style="medium">
        <color rgb="FFBFBFBF"/>
      </top>
      <bottom style="medium">
        <color rgb="FFC00000"/>
      </bottom>
      <diagonal/>
    </border>
    <border>
      <left style="medium">
        <color rgb="FFC00000"/>
      </left>
      <right style="medium">
        <color rgb="FFBFBFBF"/>
      </right>
      <top style="medium">
        <color rgb="FFBFBFBF"/>
      </top>
      <bottom style="medium">
        <color rgb="FFC00000"/>
      </bottom>
      <diagonal/>
    </border>
    <border>
      <left style="medium">
        <color rgb="FFBFBFBF"/>
      </left>
      <right style="medium">
        <color rgb="FFA6A6A6"/>
      </right>
      <top style="medium">
        <color rgb="FFC00000"/>
      </top>
      <bottom style="medium">
        <color rgb="FFFFFFFF"/>
      </bottom>
      <diagonal/>
    </border>
    <border>
      <left style="medium">
        <color rgb="FFA6A6A6"/>
      </left>
      <right style="medium">
        <color rgb="FFA6A6A6"/>
      </right>
      <top style="medium">
        <color rgb="FFC00000"/>
      </top>
      <bottom style="medium">
        <color rgb="FFFFFFFF"/>
      </bottom>
      <diagonal/>
    </border>
    <border>
      <left style="medium">
        <color rgb="FFA6A6A6"/>
      </left>
      <right style="medium">
        <color rgb="FFBFBFBF"/>
      </right>
      <top style="medium">
        <color rgb="FFC00000"/>
      </top>
      <bottom style="medium">
        <color rgb="FFFFFFFF"/>
      </bottom>
      <diagonal/>
    </border>
    <border>
      <left style="medium">
        <color rgb="FFBFBFBF"/>
      </left>
      <right style="medium">
        <color rgb="FFA6A6A6"/>
      </right>
      <top style="medium">
        <color rgb="FFFFFFFF"/>
      </top>
      <bottom style="medium">
        <color rgb="FFFFFFFF"/>
      </bottom>
      <diagonal/>
    </border>
    <border>
      <left style="medium">
        <color rgb="FFA6A6A6"/>
      </left>
      <right style="medium">
        <color rgb="FFA6A6A6"/>
      </right>
      <top style="medium">
        <color rgb="FFFFFFFF"/>
      </top>
      <bottom style="medium">
        <color rgb="FFFFFFFF"/>
      </bottom>
      <diagonal/>
    </border>
    <border>
      <left style="medium">
        <color rgb="FFA6A6A6"/>
      </left>
      <right style="medium">
        <color rgb="FFBFBFBF"/>
      </right>
      <top style="medium">
        <color rgb="FFFFFFFF"/>
      </top>
      <bottom style="medium">
        <color rgb="FFFFFFFF"/>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s>
  <cellStyleXfs count="13">
    <xf numFmtId="0" fontId="0" fillId="0" borderId="0"/>
    <xf numFmtId="0" fontId="6" fillId="0" borderId="0" applyNumberFormat="0" applyFill="0" applyBorder="0" applyAlignment="0" applyProtection="0"/>
    <xf numFmtId="9" fontId="17" fillId="0" borderId="0" applyFont="0" applyFill="0" applyBorder="0" applyAlignment="0" applyProtection="0"/>
    <xf numFmtId="166" fontId="17" fillId="0" borderId="0" applyFont="0" applyFill="0" applyBorder="0" applyAlignment="0" applyProtection="0"/>
    <xf numFmtId="0" fontId="35" fillId="0" borderId="0"/>
    <xf numFmtId="0" fontId="36" fillId="0" borderId="0" applyBorder="0" applyProtection="0"/>
    <xf numFmtId="43" fontId="35" fillId="0" borderId="0" applyFont="0" applyFill="0" applyBorder="0" applyAlignment="0" applyProtection="0"/>
    <xf numFmtId="9" fontId="35" fillId="0" borderId="0" applyFont="0" applyFill="0" applyBorder="0" applyAlignment="0" applyProtection="0"/>
    <xf numFmtId="0" fontId="38" fillId="0" borderId="0"/>
    <xf numFmtId="43" fontId="39" fillId="0" borderId="0" applyBorder="0" applyAlignment="0" applyProtection="0"/>
    <xf numFmtId="0" fontId="44" fillId="0" borderId="0"/>
    <xf numFmtId="0" fontId="17" fillId="0" borderId="0"/>
    <xf numFmtId="0" fontId="35" fillId="0" borderId="0"/>
  </cellStyleXfs>
  <cellXfs count="454">
    <xf numFmtId="0" fontId="0" fillId="0" borderId="0" xfId="0"/>
    <xf numFmtId="0" fontId="0" fillId="2" borderId="0" xfId="0" applyFill="1"/>
    <xf numFmtId="0" fontId="1" fillId="2" borderId="0" xfId="0" applyFont="1" applyFill="1" applyAlignment="1">
      <alignment horizontal="left"/>
    </xf>
    <xf numFmtId="0" fontId="1" fillId="2" borderId="0" xfId="0" applyFont="1" applyFill="1"/>
    <xf numFmtId="0" fontId="1" fillId="2" borderId="0" xfId="0" applyFont="1" applyFill="1" applyAlignment="1">
      <alignment vertical="top" wrapText="1"/>
    </xf>
    <xf numFmtId="0" fontId="5" fillId="2" borderId="0" xfId="0" applyFont="1" applyFill="1"/>
    <xf numFmtId="0" fontId="1" fillId="2" borderId="0" xfId="0" applyFont="1" applyFill="1" applyAlignment="1">
      <alignment wrapText="1"/>
    </xf>
    <xf numFmtId="0" fontId="4" fillId="2" borderId="0" xfId="0" applyFont="1" applyFill="1" applyAlignment="1">
      <alignment horizontal="left"/>
    </xf>
    <xf numFmtId="0" fontId="3" fillId="2" borderId="0" xfId="0" applyFont="1" applyFill="1" applyAlignment="1">
      <alignment horizontal="left"/>
    </xf>
    <xf numFmtId="0" fontId="7" fillId="2" borderId="0" xfId="0" applyFont="1" applyFill="1"/>
    <xf numFmtId="0" fontId="0" fillId="0" borderId="10" xfId="0" applyBorder="1"/>
    <xf numFmtId="0" fontId="4" fillId="2" borderId="0" xfId="0" applyFont="1" applyFill="1"/>
    <xf numFmtId="0" fontId="3" fillId="2" borderId="0" xfId="0" applyFont="1" applyFill="1"/>
    <xf numFmtId="0" fontId="4" fillId="2" borderId="0" xfId="0" applyFont="1" applyFill="1" applyAlignment="1">
      <alignment horizontal="center"/>
    </xf>
    <xf numFmtId="0" fontId="3" fillId="2" borderId="0" xfId="0" applyFont="1" applyFill="1" applyAlignment="1">
      <alignment vertical="top"/>
    </xf>
    <xf numFmtId="0" fontId="11" fillId="2" borderId="0" xfId="0" applyFont="1" applyFill="1"/>
    <xf numFmtId="0" fontId="14" fillId="2" borderId="0" xfId="0" applyFont="1" applyFill="1" applyAlignment="1">
      <alignment horizontal="left" vertical="top" wrapText="1"/>
    </xf>
    <xf numFmtId="0" fontId="2" fillId="4" borderId="0" xfId="0" applyFont="1" applyFill="1"/>
    <xf numFmtId="0" fontId="8" fillId="2" borderId="0" xfId="0" applyFont="1" applyFill="1" applyAlignment="1">
      <alignment horizontal="left" vertical="top" wrapText="1"/>
    </xf>
    <xf numFmtId="0" fontId="2" fillId="3" borderId="10" xfId="0" applyFont="1" applyFill="1" applyBorder="1"/>
    <xf numFmtId="0" fontId="9" fillId="2" borderId="0" xfId="0" applyFont="1" applyFill="1" applyAlignment="1">
      <alignment horizontal="left" vertical="top" wrapText="1"/>
    </xf>
    <xf numFmtId="0" fontId="2" fillId="2" borderId="0" xfId="0" applyFont="1" applyFill="1"/>
    <xf numFmtId="0" fontId="9" fillId="3" borderId="10" xfId="0" applyFont="1" applyFill="1" applyBorder="1"/>
    <xf numFmtId="0" fontId="9" fillId="2" borderId="0" xfId="0" applyFont="1" applyFill="1"/>
    <xf numFmtId="0" fontId="0" fillId="2" borderId="0" xfId="0" applyFill="1" applyAlignment="1">
      <alignment horizontal="left" wrapText="1"/>
    </xf>
    <xf numFmtId="0" fontId="0" fillId="2" borderId="0" xfId="0" applyFill="1" applyAlignment="1">
      <alignment horizontal="left" vertical="top" wrapText="1"/>
    </xf>
    <xf numFmtId="0" fontId="0" fillId="2" borderId="0" xfId="0" applyFill="1" applyAlignment="1">
      <alignment wrapText="1"/>
    </xf>
    <xf numFmtId="0" fontId="14" fillId="2" borderId="0" xfId="0" applyFont="1" applyFill="1" applyAlignment="1">
      <alignment vertical="top" wrapText="1"/>
    </xf>
    <xf numFmtId="0" fontId="0" fillId="2" borderId="0" xfId="0" applyFill="1" applyAlignment="1">
      <alignment vertical="top" wrapText="1"/>
    </xf>
    <xf numFmtId="0" fontId="0" fillId="2" borderId="0" xfId="0" applyFill="1" applyAlignment="1">
      <alignment vertical="top"/>
    </xf>
    <xf numFmtId="0" fontId="0" fillId="2" borderId="10" xfId="0" applyFill="1" applyBorder="1"/>
    <xf numFmtId="0" fontId="6" fillId="0" borderId="0" xfId="1"/>
    <xf numFmtId="0" fontId="0" fillId="0" borderId="10" xfId="0" applyBorder="1" applyAlignment="1">
      <alignment horizontal="center" vertical="center"/>
    </xf>
    <xf numFmtId="0" fontId="0" fillId="0" borderId="10" xfId="0" applyBorder="1" applyAlignment="1">
      <alignment horizontal="left"/>
    </xf>
    <xf numFmtId="0" fontId="9" fillId="3" borderId="10" xfId="0" applyFont="1" applyFill="1" applyBorder="1" applyAlignment="1">
      <alignment horizontal="left"/>
    </xf>
    <xf numFmtId="0" fontId="0" fillId="2" borderId="10" xfId="0" applyFill="1" applyBorder="1" applyAlignment="1">
      <alignment horizontal="center" vertical="center" wrapText="1"/>
    </xf>
    <xf numFmtId="0" fontId="1" fillId="8" borderId="10" xfId="0" applyFont="1" applyFill="1" applyBorder="1" applyAlignment="1">
      <alignment horizontal="center" vertical="center"/>
    </xf>
    <xf numFmtId="0" fontId="9" fillId="3" borderId="0" xfId="0" applyFont="1" applyFill="1"/>
    <xf numFmtId="0" fontId="1" fillId="8" borderId="10" xfId="0" applyFont="1" applyFill="1" applyBorder="1"/>
    <xf numFmtId="0" fontId="1" fillId="8" borderId="10" xfId="0" applyFont="1" applyFill="1" applyBorder="1" applyAlignment="1">
      <alignment horizontal="center" vertical="center" wrapText="1"/>
    </xf>
    <xf numFmtId="0" fontId="1" fillId="2" borderId="0" xfId="0" applyFont="1" applyFill="1" applyAlignment="1">
      <alignment horizontal="center" wrapText="1"/>
    </xf>
    <xf numFmtId="0" fontId="9" fillId="2" borderId="0" xfId="0" applyFont="1" applyFill="1" applyAlignment="1">
      <alignment vertical="center"/>
    </xf>
    <xf numFmtId="10" fontId="0" fillId="2" borderId="10" xfId="0" applyNumberFormat="1" applyFill="1" applyBorder="1" applyAlignment="1">
      <alignment horizontal="center" vertical="center" wrapText="1"/>
    </xf>
    <xf numFmtId="0" fontId="1" fillId="2" borderId="0" xfId="0" applyFont="1" applyFill="1" applyAlignment="1">
      <alignment horizontal="center" vertical="center" wrapText="1"/>
    </xf>
    <xf numFmtId="0" fontId="1" fillId="2" borderId="0" xfId="0" applyFont="1" applyFill="1" applyAlignment="1">
      <alignment vertical="center" wrapText="1"/>
    </xf>
    <xf numFmtId="0" fontId="1" fillId="2" borderId="0" xfId="0" applyFont="1" applyFill="1" applyAlignment="1">
      <alignment horizontal="center" vertical="center"/>
    </xf>
    <xf numFmtId="0" fontId="9" fillId="3" borderId="4" xfId="0" applyFont="1" applyFill="1" applyBorder="1" applyAlignment="1">
      <alignment vertical="center"/>
    </xf>
    <xf numFmtId="9" fontId="2" fillId="3" borderId="5" xfId="0" applyNumberFormat="1" applyFont="1" applyFill="1" applyBorder="1" applyAlignment="1">
      <alignment vertical="center"/>
    </xf>
    <xf numFmtId="9" fontId="2" fillId="3" borderId="6" xfId="0" applyNumberFormat="1" applyFont="1" applyFill="1" applyBorder="1" applyAlignment="1">
      <alignment vertical="center"/>
    </xf>
    <xf numFmtId="0" fontId="9" fillId="3" borderId="4" xfId="0" applyFont="1" applyFill="1" applyBorder="1" applyAlignment="1">
      <alignment horizontal="center" vertical="center"/>
    </xf>
    <xf numFmtId="0" fontId="14" fillId="0" borderId="10" xfId="0" applyFont="1" applyBorder="1" applyAlignment="1">
      <alignment horizontal="center" vertical="center"/>
    </xf>
    <xf numFmtId="0" fontId="1" fillId="8" borderId="10" xfId="0" applyFont="1" applyFill="1" applyBorder="1" applyAlignment="1">
      <alignment horizontal="center"/>
    </xf>
    <xf numFmtId="0" fontId="0" fillId="0" borderId="7" xfId="0" applyBorder="1"/>
    <xf numFmtId="0" fontId="23" fillId="2" borderId="0" xfId="0" applyFont="1" applyFill="1"/>
    <xf numFmtId="0" fontId="25" fillId="7" borderId="10" xfId="0" applyFont="1" applyFill="1" applyBorder="1" applyAlignment="1">
      <alignment horizontal="left" vertical="center" wrapText="1" readingOrder="1"/>
    </xf>
    <xf numFmtId="0" fontId="14" fillId="0" borderId="10" xfId="0" applyFont="1" applyBorder="1" applyAlignment="1">
      <alignment horizontal="center" vertical="center" wrapText="1"/>
    </xf>
    <xf numFmtId="9" fontId="17" fillId="0" borderId="10" xfId="2" applyFont="1" applyBorder="1" applyAlignment="1">
      <alignment horizontal="center" vertical="center"/>
    </xf>
    <xf numFmtId="4" fontId="14" fillId="0" borderId="10" xfId="0" applyNumberFormat="1" applyFont="1" applyBorder="1" applyAlignment="1">
      <alignment horizontal="center" vertical="center"/>
    </xf>
    <xf numFmtId="0" fontId="0" fillId="0" borderId="10" xfId="0" applyBorder="1" applyAlignment="1">
      <alignment horizontal="center"/>
    </xf>
    <xf numFmtId="0" fontId="0" fillId="2" borderId="10" xfId="0" applyFill="1" applyBorder="1" applyAlignment="1">
      <alignment horizontal="center"/>
    </xf>
    <xf numFmtId="0" fontId="19" fillId="9" borderId="10" xfId="0" applyFont="1" applyFill="1" applyBorder="1" applyAlignment="1">
      <alignment horizontal="center" vertical="center" wrapText="1"/>
    </xf>
    <xf numFmtId="0" fontId="23" fillId="2" borderId="1" xfId="0" applyFont="1" applyFill="1" applyBorder="1" applyAlignment="1">
      <alignment horizontal="left" vertical="top"/>
    </xf>
    <xf numFmtId="0" fontId="1" fillId="8" borderId="10" xfId="0" applyFont="1" applyFill="1" applyBorder="1" applyAlignment="1">
      <alignment horizontal="center" wrapText="1"/>
    </xf>
    <xf numFmtId="0" fontId="0" fillId="8" borderId="10" xfId="0" applyFill="1" applyBorder="1"/>
    <xf numFmtId="0" fontId="14" fillId="2" borderId="10" xfId="0" applyFont="1" applyFill="1" applyBorder="1" applyAlignment="1">
      <alignment horizontal="center" vertical="top" wrapText="1"/>
    </xf>
    <xf numFmtId="10" fontId="2" fillId="3" borderId="10" xfId="0" applyNumberFormat="1" applyFont="1" applyFill="1" applyBorder="1" applyAlignment="1">
      <alignment horizontal="center"/>
    </xf>
    <xf numFmtId="0" fontId="2" fillId="3" borderId="10" xfId="0" applyFont="1" applyFill="1" applyBorder="1" applyAlignment="1">
      <alignment horizontal="left" vertical="top" wrapText="1"/>
    </xf>
    <xf numFmtId="0" fontId="0" fillId="0" borderId="10" xfId="0" applyBorder="1" applyAlignment="1">
      <alignment horizontal="center" wrapText="1"/>
    </xf>
    <xf numFmtId="0" fontId="2" fillId="3" borderId="10" xfId="0" applyFont="1" applyFill="1" applyBorder="1" applyAlignment="1">
      <alignment horizontal="left"/>
    </xf>
    <xf numFmtId="0" fontId="2" fillId="3" borderId="10" xfId="0" applyFont="1" applyFill="1" applyBorder="1" applyAlignment="1">
      <alignment horizontal="center" wrapText="1"/>
    </xf>
    <xf numFmtId="0" fontId="2" fillId="3" borderId="10" xfId="0" applyFont="1" applyFill="1" applyBorder="1" applyAlignment="1">
      <alignment horizontal="center" vertical="center"/>
    </xf>
    <xf numFmtId="0" fontId="2" fillId="10" borderId="3" xfId="0" applyFont="1" applyFill="1" applyBorder="1" applyAlignment="1">
      <alignment horizontal="center" vertical="center"/>
    </xf>
    <xf numFmtId="0" fontId="2" fillId="10" borderId="0" xfId="0" applyFont="1" applyFill="1" applyAlignment="1">
      <alignment horizontal="center" vertical="center"/>
    </xf>
    <xf numFmtId="0" fontId="2" fillId="3" borderId="10" xfId="0" applyFont="1" applyFill="1" applyBorder="1" applyAlignment="1">
      <alignment horizontal="center"/>
    </xf>
    <xf numFmtId="0" fontId="14" fillId="0" borderId="10" xfId="0" applyFont="1" applyBorder="1" applyAlignment="1">
      <alignment horizontal="left" vertical="center"/>
    </xf>
    <xf numFmtId="0" fontId="2" fillId="10" borderId="10" xfId="0" applyFont="1" applyFill="1" applyBorder="1" applyAlignment="1">
      <alignment horizontal="left" vertical="center"/>
    </xf>
    <xf numFmtId="0" fontId="2" fillId="10" borderId="10" xfId="0" applyFont="1" applyFill="1" applyBorder="1" applyAlignment="1">
      <alignment horizontal="center" vertical="center"/>
    </xf>
    <xf numFmtId="0" fontId="0" fillId="0" borderId="10" xfId="0" applyBorder="1" applyAlignment="1">
      <alignment horizontal="center" vertical="center" wrapText="1"/>
    </xf>
    <xf numFmtId="0" fontId="29" fillId="5" borderId="10" xfId="0" applyFont="1" applyFill="1" applyBorder="1" applyAlignment="1">
      <alignment horizontal="left" vertical="center" wrapText="1" readingOrder="1"/>
    </xf>
    <xf numFmtId="0" fontId="29" fillId="5" borderId="10" xfId="0" applyFont="1" applyFill="1" applyBorder="1" applyAlignment="1">
      <alignment horizontal="center" vertical="center" wrapText="1" readingOrder="1"/>
    </xf>
    <xf numFmtId="0" fontId="25" fillId="0" borderId="10" xfId="0" applyFont="1" applyBorder="1" applyAlignment="1">
      <alignment horizontal="left" vertical="center" wrapText="1" readingOrder="1"/>
    </xf>
    <xf numFmtId="0" fontId="21" fillId="5" borderId="10" xfId="0" applyFont="1" applyFill="1" applyBorder="1" applyAlignment="1">
      <alignment horizontal="left" vertical="center" wrapText="1" readingOrder="1"/>
    </xf>
    <xf numFmtId="0" fontId="21" fillId="5" borderId="10" xfId="0" applyFont="1" applyFill="1" applyBorder="1" applyAlignment="1">
      <alignment horizontal="center" vertical="center" wrapText="1" readingOrder="1"/>
    </xf>
    <xf numFmtId="164" fontId="25" fillId="0" borderId="10" xfId="0" applyNumberFormat="1" applyFont="1" applyBorder="1" applyAlignment="1">
      <alignment horizontal="center" vertical="center" wrapText="1" readingOrder="1"/>
    </xf>
    <xf numFmtId="0" fontId="21" fillId="12" borderId="10" xfId="0" applyFont="1" applyFill="1" applyBorder="1" applyAlignment="1">
      <alignment horizontal="left" vertical="center" wrapText="1" readingOrder="1"/>
    </xf>
    <xf numFmtId="164" fontId="21" fillId="12" borderId="10" xfId="0" applyNumberFormat="1" applyFont="1" applyFill="1" applyBorder="1" applyAlignment="1">
      <alignment horizontal="center" vertical="center" wrapText="1" readingOrder="1"/>
    </xf>
    <xf numFmtId="0" fontId="9" fillId="5" borderId="10" xfId="0" applyFont="1" applyFill="1" applyBorder="1" applyAlignment="1">
      <alignment vertical="top" wrapText="1"/>
    </xf>
    <xf numFmtId="0" fontId="14" fillId="0" borderId="10" xfId="0" applyFont="1" applyBorder="1" applyAlignment="1">
      <alignment horizontal="left" vertical="center" wrapText="1"/>
    </xf>
    <xf numFmtId="0" fontId="25" fillId="2" borderId="10" xfId="0" applyFont="1" applyFill="1" applyBorder="1" applyAlignment="1">
      <alignment horizontal="left" vertical="center" wrapText="1" readingOrder="1"/>
    </xf>
    <xf numFmtId="164" fontId="25" fillId="2" borderId="10" xfId="0" applyNumberFormat="1" applyFont="1" applyFill="1" applyBorder="1" applyAlignment="1">
      <alignment horizontal="center" vertical="center" wrapText="1" readingOrder="1"/>
    </xf>
    <xf numFmtId="0" fontId="15" fillId="13" borderId="10" xfId="0" applyFont="1" applyFill="1" applyBorder="1" applyAlignment="1">
      <alignment horizontal="left" wrapText="1"/>
    </xf>
    <xf numFmtId="0" fontId="15" fillId="13" borderId="10" xfId="0" applyFont="1" applyFill="1" applyBorder="1" applyAlignment="1">
      <alignment horizontal="center" vertical="center" wrapText="1"/>
    </xf>
    <xf numFmtId="0" fontId="1" fillId="8" borderId="10" xfId="0" applyFont="1" applyFill="1" applyBorder="1" applyAlignment="1">
      <alignment horizontal="left"/>
    </xf>
    <xf numFmtId="0" fontId="15" fillId="14" borderId="10" xfId="0" applyFont="1" applyFill="1" applyBorder="1" applyAlignment="1">
      <alignment horizontal="center" vertical="center"/>
    </xf>
    <xf numFmtId="0" fontId="15" fillId="14" borderId="10" xfId="0" applyFont="1" applyFill="1" applyBorder="1" applyAlignment="1">
      <alignment horizontal="left" wrapText="1"/>
    </xf>
    <xf numFmtId="0" fontId="15" fillId="14" borderId="10" xfId="0" applyFont="1" applyFill="1" applyBorder="1" applyAlignment="1">
      <alignment horizontal="center" vertical="center" wrapText="1"/>
    </xf>
    <xf numFmtId="0" fontId="14" fillId="0" borderId="10" xfId="0" applyFont="1" applyBorder="1" applyAlignment="1">
      <alignment vertical="center"/>
    </xf>
    <xf numFmtId="0" fontId="14" fillId="0" borderId="10" xfId="0" quotePrefix="1" applyFont="1" applyBorder="1" applyAlignment="1">
      <alignment horizontal="center" vertical="center"/>
    </xf>
    <xf numFmtId="9" fontId="0" fillId="0" borderId="10" xfId="0" applyNumberFormat="1" applyBorder="1" applyAlignment="1">
      <alignment horizontal="center"/>
    </xf>
    <xf numFmtId="9" fontId="17" fillId="0" borderId="10" xfId="2" applyFont="1" applyBorder="1"/>
    <xf numFmtId="0" fontId="2" fillId="10" borderId="10" xfId="0" applyFont="1" applyFill="1" applyBorder="1" applyAlignment="1">
      <alignment horizontal="left"/>
    </xf>
    <xf numFmtId="9" fontId="2" fillId="10" borderId="10" xfId="2" applyFont="1" applyFill="1" applyBorder="1" applyAlignment="1">
      <alignment horizontal="center" vertical="center"/>
    </xf>
    <xf numFmtId="0" fontId="15" fillId="13" borderId="10" xfId="0" applyFont="1" applyFill="1" applyBorder="1" applyAlignment="1">
      <alignment horizontal="center" vertical="center"/>
    </xf>
    <xf numFmtId="0" fontId="0" fillId="0" borderId="10" xfId="0" quotePrefix="1" applyBorder="1" applyAlignment="1">
      <alignment horizontal="center"/>
    </xf>
    <xf numFmtId="0" fontId="0" fillId="5" borderId="10" xfId="0" applyFill="1" applyBorder="1"/>
    <xf numFmtId="0" fontId="14" fillId="0" borderId="10" xfId="0" applyFont="1" applyBorder="1"/>
    <xf numFmtId="0" fontId="14" fillId="13" borderId="10" xfId="0" applyFont="1" applyFill="1" applyBorder="1" applyAlignment="1">
      <alignment horizontal="center" vertical="center"/>
    </xf>
    <xf numFmtId="0" fontId="15" fillId="13" borderId="10" xfId="0" applyFont="1" applyFill="1" applyBorder="1" applyAlignment="1">
      <alignment horizontal="left" vertical="center" wrapText="1"/>
    </xf>
    <xf numFmtId="0" fontId="1" fillId="8" borderId="11" xfId="0" applyFont="1" applyFill="1" applyBorder="1" applyAlignment="1">
      <alignment horizontal="center" vertical="center"/>
    </xf>
    <xf numFmtId="0" fontId="1" fillId="8" borderId="11" xfId="0" applyFont="1" applyFill="1" applyBorder="1" applyAlignment="1">
      <alignment horizontal="center" vertical="center" wrapText="1"/>
    </xf>
    <xf numFmtId="0" fontId="8" fillId="2" borderId="0" xfId="0" applyFont="1" applyFill="1" applyAlignment="1">
      <alignment vertical="top" wrapText="1"/>
    </xf>
    <xf numFmtId="0" fontId="9" fillId="5" borderId="10" xfId="0" applyFont="1" applyFill="1" applyBorder="1" applyAlignment="1">
      <alignment horizontal="center"/>
    </xf>
    <xf numFmtId="3" fontId="0" fillId="0" borderId="10" xfId="0" applyNumberFormat="1" applyBorder="1" applyAlignment="1">
      <alignment horizontal="center" vertical="center"/>
    </xf>
    <xf numFmtId="9" fontId="0" fillId="2" borderId="10" xfId="0" applyNumberFormat="1" applyFill="1" applyBorder="1" applyAlignment="1">
      <alignment horizontal="center" vertical="center" wrapText="1"/>
    </xf>
    <xf numFmtId="0" fontId="0" fillId="2" borderId="0" xfId="0" applyFill="1" applyAlignment="1">
      <alignment horizontal="left"/>
    </xf>
    <xf numFmtId="0" fontId="9" fillId="5" borderId="10" xfId="0" applyFont="1" applyFill="1" applyBorder="1" applyAlignment="1">
      <alignment horizontal="center" vertical="center"/>
    </xf>
    <xf numFmtId="0" fontId="1" fillId="5" borderId="10" xfId="0" applyFont="1" applyFill="1" applyBorder="1" applyAlignment="1">
      <alignment wrapText="1"/>
    </xf>
    <xf numFmtId="0" fontId="9" fillId="5" borderId="10" xfId="0" applyFont="1" applyFill="1" applyBorder="1" applyAlignment="1">
      <alignment horizontal="center" wrapText="1"/>
    </xf>
    <xf numFmtId="0" fontId="2" fillId="5" borderId="10" xfId="0" applyFont="1" applyFill="1" applyBorder="1"/>
    <xf numFmtId="0" fontId="2" fillId="5" borderId="10" xfId="0" applyFont="1" applyFill="1" applyBorder="1" applyAlignment="1">
      <alignment horizontal="center"/>
    </xf>
    <xf numFmtId="0" fontId="2" fillId="5" borderId="10" xfId="0" applyFont="1" applyFill="1" applyBorder="1" applyAlignment="1">
      <alignment horizontal="center" vertical="center"/>
    </xf>
    <xf numFmtId="0" fontId="2" fillId="5" borderId="12" xfId="0" applyFont="1" applyFill="1" applyBorder="1" applyAlignment="1">
      <alignment horizontal="center"/>
    </xf>
    <xf numFmtId="0" fontId="9" fillId="5" borderId="10" xfId="0" applyFont="1" applyFill="1" applyBorder="1" applyAlignment="1">
      <alignment horizontal="left" vertical="top" wrapText="1"/>
    </xf>
    <xf numFmtId="0" fontId="9" fillId="5" borderId="10" xfId="0" applyFont="1" applyFill="1" applyBorder="1" applyAlignment="1">
      <alignment horizontal="center" vertical="top" wrapText="1"/>
    </xf>
    <xf numFmtId="0" fontId="9" fillId="5" borderId="10" xfId="0" applyFont="1" applyFill="1" applyBorder="1" applyAlignment="1">
      <alignment vertical="center"/>
    </xf>
    <xf numFmtId="0" fontId="9" fillId="5" borderId="10" xfId="0" applyFont="1" applyFill="1" applyBorder="1"/>
    <xf numFmtId="0" fontId="1" fillId="5" borderId="10" xfId="0" applyFont="1" applyFill="1" applyBorder="1"/>
    <xf numFmtId="0" fontId="0" fillId="5" borderId="10" xfId="0" applyFill="1" applyBorder="1" applyAlignment="1">
      <alignment horizontal="center"/>
    </xf>
    <xf numFmtId="0" fontId="0" fillId="0" borderId="0" xfId="0" applyAlignment="1">
      <alignment wrapText="1"/>
    </xf>
    <xf numFmtId="0" fontId="15" fillId="7" borderId="10" xfId="0" applyFont="1" applyFill="1" applyBorder="1" applyAlignment="1">
      <alignment horizontal="left" vertical="center" wrapText="1" readingOrder="1"/>
    </xf>
    <xf numFmtId="0" fontId="9" fillId="5" borderId="7" xfId="0" applyFont="1" applyFill="1" applyBorder="1" applyAlignment="1">
      <alignment horizontal="center" vertical="center"/>
    </xf>
    <xf numFmtId="0" fontId="1" fillId="8" borderId="7" xfId="0" applyFont="1" applyFill="1" applyBorder="1" applyAlignment="1">
      <alignment horizontal="center" vertical="center"/>
    </xf>
    <xf numFmtId="0" fontId="14" fillId="7" borderId="10" xfId="0" applyFont="1" applyFill="1" applyBorder="1" applyAlignment="1">
      <alignment horizontal="left" vertical="center" wrapText="1" readingOrder="1"/>
    </xf>
    <xf numFmtId="0" fontId="0" fillId="0" borderId="10" xfId="0" applyBorder="1" applyAlignment="1">
      <alignment horizontal="left" vertical="center"/>
    </xf>
    <xf numFmtId="0" fontId="33" fillId="2" borderId="0" xfId="0" applyFont="1" applyFill="1"/>
    <xf numFmtId="0" fontId="14" fillId="2" borderId="10" xfId="0" applyFont="1" applyFill="1" applyBorder="1" applyAlignment="1">
      <alignment horizontal="left" vertical="top" wrapText="1"/>
    </xf>
    <xf numFmtId="0" fontId="1" fillId="2" borderId="0" xfId="0" applyFont="1" applyFill="1" applyAlignment="1">
      <alignment horizontal="left" vertical="center"/>
    </xf>
    <xf numFmtId="0" fontId="1" fillId="0" borderId="0" xfId="0" applyFont="1" applyAlignment="1">
      <alignment horizontal="left" vertical="center"/>
    </xf>
    <xf numFmtId="0" fontId="9" fillId="5" borderId="10" xfId="0" applyFont="1" applyFill="1" applyBorder="1" applyAlignment="1">
      <alignment horizontal="left"/>
    </xf>
    <xf numFmtId="168" fontId="0" fillId="0" borderId="10" xfId="3" applyNumberFormat="1" applyFont="1" applyBorder="1" applyAlignment="1">
      <alignment horizontal="right" vertical="center"/>
    </xf>
    <xf numFmtId="168" fontId="0" fillId="2" borderId="10" xfId="3" applyNumberFormat="1" applyFont="1" applyFill="1" applyBorder="1" applyAlignment="1">
      <alignment horizontal="right" vertical="center"/>
    </xf>
    <xf numFmtId="168" fontId="2" fillId="3" borderId="10" xfId="3" applyNumberFormat="1" applyFont="1" applyFill="1" applyBorder="1" applyAlignment="1">
      <alignment horizontal="right" vertical="center"/>
    </xf>
    <xf numFmtId="168" fontId="0" fillId="2" borderId="10" xfId="3" applyNumberFormat="1" applyFont="1" applyFill="1" applyBorder="1" applyAlignment="1"/>
    <xf numFmtId="168" fontId="2" fillId="3" borderId="10" xfId="3" applyNumberFormat="1" applyFont="1" applyFill="1" applyBorder="1" applyAlignment="1"/>
    <xf numFmtId="168" fontId="9" fillId="3" borderId="10" xfId="3" applyNumberFormat="1" applyFont="1" applyFill="1" applyBorder="1" applyAlignment="1"/>
    <xf numFmtId="169" fontId="0" fillId="0" borderId="10" xfId="0" applyNumberFormat="1" applyBorder="1"/>
    <xf numFmtId="169" fontId="2" fillId="3" borderId="10" xfId="0" applyNumberFormat="1" applyFont="1" applyFill="1" applyBorder="1"/>
    <xf numFmtId="0" fontId="19" fillId="15" borderId="10" xfId="0" applyFont="1" applyFill="1" applyBorder="1" applyAlignment="1">
      <alignment horizontal="center" vertical="center" wrapText="1"/>
    </xf>
    <xf numFmtId="168" fontId="2" fillId="3" borderId="10" xfId="3" applyNumberFormat="1" applyFont="1" applyFill="1" applyBorder="1" applyAlignment="1">
      <alignment horizontal="right"/>
    </xf>
    <xf numFmtId="168" fontId="0" fillId="0" borderId="10" xfId="3" applyNumberFormat="1" applyFont="1" applyBorder="1" applyAlignment="1">
      <alignment horizontal="right"/>
    </xf>
    <xf numFmtId="0" fontId="19" fillId="15" borderId="10" xfId="0" applyFont="1" applyFill="1" applyBorder="1" applyAlignment="1">
      <alignment horizontal="center" vertical="center"/>
    </xf>
    <xf numFmtId="168" fontId="0" fillId="2" borderId="10" xfId="3" applyNumberFormat="1" applyFont="1" applyFill="1" applyBorder="1" applyAlignment="1">
      <alignment horizontal="right"/>
    </xf>
    <xf numFmtId="0" fontId="9" fillId="4" borderId="10" xfId="0" applyFont="1" applyFill="1" applyBorder="1" applyAlignment="1">
      <alignment horizontal="center"/>
    </xf>
    <xf numFmtId="0" fontId="9" fillId="4" borderId="10" xfId="0" applyFont="1" applyFill="1" applyBorder="1" applyAlignment="1">
      <alignment horizontal="center" vertical="center" readingOrder="1"/>
    </xf>
    <xf numFmtId="2" fontId="25" fillId="7" borderId="10" xfId="0" applyNumberFormat="1" applyFont="1" applyFill="1" applyBorder="1" applyAlignment="1">
      <alignment horizontal="center" wrapText="1" readingOrder="1"/>
    </xf>
    <xf numFmtId="9" fontId="17" fillId="0" borderId="10" xfId="2" applyFont="1" applyFill="1" applyBorder="1" applyAlignment="1">
      <alignment horizontal="center" vertical="center"/>
    </xf>
    <xf numFmtId="0" fontId="0" fillId="2" borderId="0" xfId="0" applyFill="1" applyAlignment="1">
      <alignment vertical="center"/>
    </xf>
    <xf numFmtId="0" fontId="37" fillId="0" borderId="10" xfId="4" applyFont="1" applyBorder="1"/>
    <xf numFmtId="0" fontId="19" fillId="9" borderId="10" xfId="0" applyFont="1" applyFill="1" applyBorder="1" applyAlignment="1">
      <alignment horizontal="center" vertical="center"/>
    </xf>
    <xf numFmtId="168" fontId="0" fillId="0" borderId="22" xfId="3" applyNumberFormat="1" applyFont="1" applyBorder="1" applyAlignment="1">
      <alignment horizontal="center" vertical="center"/>
    </xf>
    <xf numFmtId="168" fontId="9" fillId="3" borderId="10" xfId="3" applyNumberFormat="1" applyFont="1" applyFill="1" applyBorder="1" applyAlignment="1">
      <alignment horizontal="center"/>
    </xf>
    <xf numFmtId="0" fontId="21" fillId="5" borderId="13" xfId="0" applyFont="1" applyFill="1" applyBorder="1" applyAlignment="1">
      <alignment horizontal="center" vertical="center"/>
    </xf>
    <xf numFmtId="0" fontId="21" fillId="5" borderId="14" xfId="0" applyFont="1" applyFill="1" applyBorder="1" applyAlignment="1">
      <alignment horizontal="center" vertical="center" wrapText="1" readingOrder="1"/>
    </xf>
    <xf numFmtId="0" fontId="21" fillId="5" borderId="15" xfId="0" applyFont="1" applyFill="1" applyBorder="1" applyAlignment="1">
      <alignment horizontal="center" vertical="center" wrapText="1" readingOrder="1"/>
    </xf>
    <xf numFmtId="0" fontId="19" fillId="6" borderId="16" xfId="0" applyFont="1" applyFill="1" applyBorder="1" applyAlignment="1">
      <alignment horizontal="left" vertical="center" wrapText="1" readingOrder="1"/>
    </xf>
    <xf numFmtId="0" fontId="41" fillId="6" borderId="17" xfId="0" applyFont="1" applyFill="1" applyBorder="1" applyAlignment="1">
      <alignment horizontal="center" vertical="center" wrapText="1" readingOrder="1"/>
    </xf>
    <xf numFmtId="0" fontId="41" fillId="6" borderId="18" xfId="0" applyFont="1" applyFill="1" applyBorder="1" applyAlignment="1">
      <alignment horizontal="center" vertical="center" wrapText="1" readingOrder="1"/>
    </xf>
    <xf numFmtId="0" fontId="19" fillId="7" borderId="19" xfId="0" applyFont="1" applyFill="1" applyBorder="1" applyAlignment="1">
      <alignment horizontal="left" vertical="center" wrapText="1" readingOrder="1"/>
    </xf>
    <xf numFmtId="0" fontId="41" fillId="7" borderId="20" xfId="0" applyFont="1" applyFill="1" applyBorder="1" applyAlignment="1">
      <alignment horizontal="center" vertical="center" wrapText="1" readingOrder="1"/>
    </xf>
    <xf numFmtId="0" fontId="41" fillId="7" borderId="21" xfId="0" applyFont="1" applyFill="1" applyBorder="1" applyAlignment="1">
      <alignment horizontal="center" vertical="center" wrapText="1" readingOrder="1"/>
    </xf>
    <xf numFmtId="0" fontId="19" fillId="6" borderId="19" xfId="0" applyFont="1" applyFill="1" applyBorder="1" applyAlignment="1">
      <alignment horizontal="left" vertical="center" wrapText="1" readingOrder="1"/>
    </xf>
    <xf numFmtId="0" fontId="41" fillId="6" borderId="20" xfId="0" applyFont="1" applyFill="1" applyBorder="1" applyAlignment="1">
      <alignment horizontal="center" vertical="center" wrapText="1" readingOrder="1"/>
    </xf>
    <xf numFmtId="0" fontId="41" fillId="6" borderId="21" xfId="0" applyFont="1" applyFill="1" applyBorder="1" applyAlignment="1">
      <alignment horizontal="center" vertical="center" wrapText="1" readingOrder="1"/>
    </xf>
    <xf numFmtId="0" fontId="14" fillId="7" borderId="20" xfId="0" applyFont="1" applyFill="1" applyBorder="1" applyAlignment="1">
      <alignment horizontal="center" vertical="center" wrapText="1"/>
    </xf>
    <xf numFmtId="0" fontId="14" fillId="7" borderId="21" xfId="0" applyFont="1" applyFill="1" applyBorder="1" applyAlignment="1">
      <alignment horizontal="center" vertical="center" wrapText="1"/>
    </xf>
    <xf numFmtId="0" fontId="14" fillId="6" borderId="20" xfId="0" applyFont="1" applyFill="1" applyBorder="1" applyAlignment="1">
      <alignment horizontal="center" vertical="center" wrapText="1"/>
    </xf>
    <xf numFmtId="0" fontId="14" fillId="6" borderId="21" xfId="0" applyFont="1" applyFill="1" applyBorder="1" applyAlignment="1">
      <alignment horizontal="center" vertical="center" wrapText="1"/>
    </xf>
    <xf numFmtId="0" fontId="14" fillId="0" borderId="10" xfId="4" applyFont="1" applyBorder="1" applyAlignment="1">
      <alignment horizontal="left"/>
    </xf>
    <xf numFmtId="0" fontId="15" fillId="0" borderId="10" xfId="4" applyFont="1" applyBorder="1" applyAlignment="1">
      <alignment horizontal="left"/>
    </xf>
    <xf numFmtId="0" fontId="14" fillId="0" borderId="10" xfId="4" applyFont="1" applyBorder="1" applyAlignment="1">
      <alignment vertical="center" wrapText="1"/>
    </xf>
    <xf numFmtId="165" fontId="25" fillId="2" borderId="0" xfId="0" applyNumberFormat="1" applyFont="1" applyFill="1" applyAlignment="1">
      <alignment horizontal="right" vertical="center"/>
    </xf>
    <xf numFmtId="0" fontId="0" fillId="2" borderId="0" xfId="0" applyFill="1" applyAlignment="1">
      <alignment horizontal="left" vertical="top"/>
    </xf>
    <xf numFmtId="0" fontId="23" fillId="2" borderId="0" xfId="0" applyFont="1" applyFill="1" applyAlignment="1">
      <alignment horizontal="left" vertical="top"/>
    </xf>
    <xf numFmtId="9" fontId="0" fillId="0" borderId="10" xfId="0" applyNumberFormat="1" applyBorder="1" applyAlignment="1">
      <alignment horizontal="center" vertical="center" wrapText="1"/>
    </xf>
    <xf numFmtId="9" fontId="0" fillId="0" borderId="10" xfId="2" quotePrefix="1" applyFont="1" applyBorder="1" applyAlignment="1">
      <alignment horizontal="center"/>
    </xf>
    <xf numFmtId="10" fontId="0" fillId="0" borderId="10" xfId="0" applyNumberFormat="1" applyBorder="1" applyAlignment="1">
      <alignment horizontal="center" vertical="center"/>
    </xf>
    <xf numFmtId="165" fontId="25" fillId="0" borderId="22" xfId="0" applyNumberFormat="1" applyFont="1" applyBorder="1" applyAlignment="1">
      <alignment horizontal="right" vertical="center"/>
    </xf>
    <xf numFmtId="0" fontId="14" fillId="2" borderId="10" xfId="0" applyFont="1" applyFill="1" applyBorder="1" applyAlignment="1">
      <alignment horizontal="left" vertical="center" wrapText="1"/>
    </xf>
    <xf numFmtId="0" fontId="2" fillId="5" borderId="10" xfId="0" applyFont="1" applyFill="1" applyBorder="1" applyAlignment="1">
      <alignment vertical="center" wrapText="1"/>
    </xf>
    <xf numFmtId="0" fontId="19" fillId="15" borderId="10" xfId="11" applyFont="1" applyFill="1" applyBorder="1" applyAlignment="1">
      <alignment horizontal="center" vertical="center"/>
    </xf>
    <xf numFmtId="0" fontId="1" fillId="8" borderId="11" xfId="11" applyFont="1" applyFill="1" applyBorder="1" applyAlignment="1">
      <alignment horizontal="center" vertical="center" wrapText="1"/>
    </xf>
    <xf numFmtId="0" fontId="9" fillId="19" borderId="10" xfId="11" applyFont="1" applyFill="1" applyBorder="1" applyAlignment="1">
      <alignment horizontal="left" vertical="center"/>
    </xf>
    <xf numFmtId="0" fontId="19" fillId="0" borderId="10" xfId="0" applyFont="1" applyBorder="1"/>
    <xf numFmtId="9" fontId="9" fillId="19" borderId="10" xfId="2" applyFont="1" applyFill="1" applyBorder="1" applyAlignment="1">
      <alignment vertical="center" wrapText="1"/>
    </xf>
    <xf numFmtId="0" fontId="17" fillId="5" borderId="10" xfId="0" applyFont="1" applyFill="1" applyBorder="1" applyAlignment="1">
      <alignment vertical="center"/>
    </xf>
    <xf numFmtId="0" fontId="6" fillId="2" borderId="0" xfId="1" applyFill="1" applyAlignment="1">
      <alignment horizontal="left" vertical="top" wrapText="1"/>
    </xf>
    <xf numFmtId="0" fontId="0" fillId="0" borderId="11" xfId="0" applyBorder="1" applyAlignment="1">
      <alignment horizontal="left"/>
    </xf>
    <xf numFmtId="168" fontId="0" fillId="0" borderId="24" xfId="3" applyNumberFormat="1" applyFont="1" applyBorder="1" applyAlignment="1">
      <alignment horizontal="center" vertical="center"/>
    </xf>
    <xf numFmtId="0" fontId="1" fillId="18" borderId="7" xfId="0" applyFont="1" applyFill="1" applyBorder="1" applyAlignment="1">
      <alignment horizontal="center" vertical="center" wrapText="1"/>
    </xf>
    <xf numFmtId="0" fontId="14" fillId="2" borderId="10" xfId="0" applyFont="1" applyFill="1" applyBorder="1" applyAlignment="1">
      <alignment vertical="center" wrapText="1"/>
    </xf>
    <xf numFmtId="0" fontId="1" fillId="0" borderId="10" xfId="0" applyFont="1" applyBorder="1" applyAlignment="1">
      <alignment horizontal="center" vertical="center" wrapText="1"/>
    </xf>
    <xf numFmtId="0" fontId="1" fillId="0" borderId="10" xfId="0" applyFont="1" applyBorder="1"/>
    <xf numFmtId="0" fontId="1" fillId="0" borderId="23" xfId="0" applyFont="1" applyBorder="1" applyAlignment="1">
      <alignment horizontal="left" vertical="center" wrapText="1"/>
    </xf>
    <xf numFmtId="168" fontId="2" fillId="3" borderId="10" xfId="3" applyNumberFormat="1" applyFont="1" applyFill="1" applyBorder="1" applyAlignment="1">
      <alignment horizontal="right" vertical="top"/>
    </xf>
    <xf numFmtId="9" fontId="2" fillId="3" borderId="10" xfId="0" applyNumberFormat="1" applyFont="1" applyFill="1" applyBorder="1" applyAlignment="1">
      <alignment horizontal="right" vertical="top"/>
    </xf>
    <xf numFmtId="165" fontId="25" fillId="0" borderId="10" xfId="0" applyNumberFormat="1" applyFont="1" applyBorder="1" applyAlignment="1">
      <alignment horizontal="right" vertical="center"/>
    </xf>
    <xf numFmtId="168" fontId="0" fillId="0" borderId="10" xfId="3" applyNumberFormat="1" applyFont="1" applyFill="1" applyBorder="1" applyAlignment="1"/>
    <xf numFmtId="165" fontId="25" fillId="3" borderId="10" xfId="0" applyNumberFormat="1" applyFont="1" applyFill="1" applyBorder="1" applyAlignment="1">
      <alignment horizontal="right" vertical="center"/>
    </xf>
    <xf numFmtId="0" fontId="13" fillId="2" borderId="0" xfId="0" applyFont="1" applyFill="1" applyAlignment="1">
      <alignment vertical="top" wrapText="1"/>
    </xf>
    <xf numFmtId="0" fontId="14" fillId="2" borderId="0" xfId="0" applyFont="1" applyFill="1"/>
    <xf numFmtId="0" fontId="13" fillId="2" borderId="0" xfId="0" applyFont="1" applyFill="1"/>
    <xf numFmtId="168" fontId="0" fillId="0" borderId="10" xfId="3" applyNumberFormat="1" applyFont="1" applyFill="1" applyBorder="1" applyAlignment="1">
      <alignment horizontal="center" vertical="center"/>
    </xf>
    <xf numFmtId="0" fontId="48" fillId="2" borderId="0" xfId="0" applyFont="1" applyFill="1"/>
    <xf numFmtId="0" fontId="14" fillId="4" borderId="0" xfId="0" applyFont="1" applyFill="1"/>
    <xf numFmtId="0" fontId="0" fillId="0" borderId="7" xfId="0" applyBorder="1" applyAlignment="1">
      <alignment horizontal="center"/>
    </xf>
    <xf numFmtId="0" fontId="48" fillId="2" borderId="0" xfId="0" applyFont="1" applyFill="1" applyAlignment="1">
      <alignment vertical="top" wrapText="1"/>
    </xf>
    <xf numFmtId="0" fontId="25" fillId="0" borderId="12" xfId="0" applyFont="1" applyBorder="1" applyAlignment="1">
      <alignment horizontal="left" vertical="center" wrapText="1" readingOrder="1"/>
    </xf>
    <xf numFmtId="0" fontId="14" fillId="0" borderId="10" xfId="4" applyFont="1" applyBorder="1" applyAlignment="1">
      <alignment horizontal="left" vertical="top" wrapText="1"/>
    </xf>
    <xf numFmtId="0" fontId="9" fillId="5" borderId="10" xfId="0" applyFont="1" applyFill="1" applyBorder="1" applyAlignment="1">
      <alignment horizontal="center" vertical="center" wrapText="1"/>
    </xf>
    <xf numFmtId="0" fontId="9" fillId="16" borderId="10" xfId="0" applyFont="1" applyFill="1" applyBorder="1" applyAlignment="1">
      <alignment horizontal="center" vertical="center"/>
    </xf>
    <xf numFmtId="168" fontId="0" fillId="0" borderId="10" xfId="3" applyNumberFormat="1" applyFont="1" applyBorder="1" applyAlignment="1">
      <alignment horizontal="center" vertical="center"/>
    </xf>
    <xf numFmtId="168" fontId="0" fillId="0" borderId="10" xfId="3" applyNumberFormat="1" applyFont="1" applyBorder="1" applyAlignment="1">
      <alignment horizontal="center" vertical="center" wrapText="1"/>
    </xf>
    <xf numFmtId="0" fontId="0" fillId="0" borderId="10" xfId="0" applyBorder="1" applyAlignment="1">
      <alignment horizontal="left" vertical="top" wrapText="1"/>
    </xf>
    <xf numFmtId="0" fontId="0" fillId="2" borderId="10" xfId="0" applyFill="1" applyBorder="1" applyAlignment="1">
      <alignment vertical="top" wrapText="1"/>
    </xf>
    <xf numFmtId="165" fontId="2" fillId="3" borderId="10" xfId="0" applyNumberFormat="1" applyFont="1" applyFill="1" applyBorder="1" applyAlignment="1">
      <alignment horizontal="right" vertical="center"/>
    </xf>
    <xf numFmtId="9" fontId="25" fillId="0" borderId="10" xfId="2" applyFont="1" applyBorder="1" applyAlignment="1">
      <alignment horizontal="right" vertical="center"/>
    </xf>
    <xf numFmtId="9" fontId="2" fillId="3" borderId="10" xfId="2" applyFont="1" applyFill="1" applyBorder="1" applyAlignment="1">
      <alignment horizontal="right" vertical="center"/>
    </xf>
    <xf numFmtId="168" fontId="25" fillId="0" borderId="10" xfId="3" applyNumberFormat="1" applyFont="1" applyBorder="1" applyAlignment="1">
      <alignment horizontal="right" vertical="center"/>
    </xf>
    <xf numFmtId="168" fontId="0" fillId="2" borderId="10" xfId="0" applyNumberFormat="1" applyFill="1" applyBorder="1"/>
    <xf numFmtId="0" fontId="14" fillId="0" borderId="10" xfId="0" applyFont="1" applyBorder="1" applyAlignment="1">
      <alignment vertical="center" wrapText="1"/>
    </xf>
    <xf numFmtId="166" fontId="17" fillId="0" borderId="10" xfId="3" applyFont="1" applyBorder="1"/>
    <xf numFmtId="168" fontId="17" fillId="0" borderId="10" xfId="3" applyNumberFormat="1" applyFont="1" applyBorder="1"/>
    <xf numFmtId="168" fontId="9" fillId="19" borderId="10" xfId="3" applyNumberFormat="1" applyFont="1" applyFill="1" applyBorder="1" applyAlignment="1">
      <alignment vertical="center"/>
    </xf>
    <xf numFmtId="9" fontId="0" fillId="0" borderId="10" xfId="2" applyFont="1" applyBorder="1" applyAlignment="1">
      <alignment horizontal="right" vertical="center"/>
    </xf>
    <xf numFmtId="168" fontId="2" fillId="3" borderId="5" xfId="3" applyNumberFormat="1" applyFont="1" applyFill="1" applyBorder="1" applyAlignment="1">
      <alignment vertical="center"/>
    </xf>
    <xf numFmtId="168" fontId="2" fillId="3" borderId="6" xfId="3" applyNumberFormat="1" applyFont="1" applyFill="1" applyBorder="1" applyAlignment="1">
      <alignment vertical="center"/>
    </xf>
    <xf numFmtId="3" fontId="0" fillId="2" borderId="10" xfId="0" applyNumberFormat="1" applyFill="1" applyBorder="1"/>
    <xf numFmtId="9" fontId="9" fillId="3" borderId="10" xfId="2" applyFont="1" applyFill="1" applyBorder="1" applyAlignment="1"/>
    <xf numFmtId="9" fontId="0" fillId="0" borderId="10" xfId="2" applyFont="1" applyFill="1" applyBorder="1" applyAlignment="1"/>
    <xf numFmtId="9" fontId="2" fillId="3" borderId="10" xfId="2" applyFont="1" applyFill="1" applyBorder="1" applyAlignment="1"/>
    <xf numFmtId="0" fontId="6" fillId="2" borderId="0" xfId="1" applyFill="1"/>
    <xf numFmtId="9" fontId="25" fillId="0" borderId="22" xfId="2" applyFont="1" applyBorder="1" applyAlignment="1">
      <alignment horizontal="center" vertical="center"/>
    </xf>
    <xf numFmtId="165" fontId="25" fillId="0" borderId="22" xfId="0" applyNumberFormat="1" applyFont="1" applyBorder="1" applyAlignment="1">
      <alignment horizontal="center" vertical="center"/>
    </xf>
    <xf numFmtId="165" fontId="25" fillId="0" borderId="25" xfId="0" applyNumberFormat="1" applyFont="1" applyBorder="1" applyAlignment="1">
      <alignment horizontal="center" vertical="center"/>
    </xf>
    <xf numFmtId="0" fontId="14" fillId="2" borderId="10" xfId="0" applyFont="1" applyFill="1" applyBorder="1" applyAlignment="1">
      <alignment horizontal="center" vertical="center"/>
    </xf>
    <xf numFmtId="0" fontId="0" fillId="2" borderId="10" xfId="0" quotePrefix="1" applyFill="1" applyBorder="1" applyAlignment="1">
      <alignment horizontal="center"/>
    </xf>
    <xf numFmtId="0" fontId="14" fillId="0" borderId="0" xfId="0" applyFont="1" applyAlignment="1">
      <alignment vertical="top" wrapText="1"/>
    </xf>
    <xf numFmtId="0" fontId="0" fillId="2" borderId="10" xfId="0" applyFill="1" applyBorder="1" applyAlignment="1">
      <alignment horizontal="center" vertical="center"/>
    </xf>
    <xf numFmtId="169" fontId="0" fillId="2" borderId="10" xfId="0" applyNumberFormat="1" applyFill="1" applyBorder="1" applyAlignment="1">
      <alignment horizontal="center" vertical="center"/>
    </xf>
    <xf numFmtId="169" fontId="0" fillId="0" borderId="10" xfId="0" applyNumberFormat="1" applyBorder="1" applyAlignment="1">
      <alignment horizontal="center" vertical="center"/>
    </xf>
    <xf numFmtId="167" fontId="14" fillId="0" borderId="10" xfId="2" applyNumberFormat="1" applyFont="1" applyFill="1" applyBorder="1" applyAlignment="1">
      <alignment horizontal="center" vertical="center"/>
    </xf>
    <xf numFmtId="167" fontId="2" fillId="10" borderId="10" xfId="2" applyNumberFormat="1" applyFont="1" applyFill="1" applyBorder="1" applyAlignment="1">
      <alignment horizontal="center" vertical="center"/>
    </xf>
    <xf numFmtId="167" fontId="17" fillId="0" borderId="10" xfId="2" applyNumberFormat="1" applyFont="1" applyBorder="1" applyAlignment="1">
      <alignment horizontal="center"/>
    </xf>
    <xf numFmtId="167" fontId="0" fillId="0" borderId="10" xfId="0" applyNumberFormat="1" applyBorder="1" applyAlignment="1">
      <alignment horizontal="center"/>
    </xf>
    <xf numFmtId="167" fontId="17" fillId="2" borderId="10" xfId="2" applyNumberFormat="1" applyFont="1" applyFill="1" applyBorder="1" applyAlignment="1">
      <alignment horizontal="center"/>
    </xf>
    <xf numFmtId="10" fontId="14" fillId="0" borderId="10" xfId="0" applyNumberFormat="1" applyFont="1" applyBorder="1" applyAlignment="1">
      <alignment horizontal="center" vertical="center"/>
    </xf>
    <xf numFmtId="168" fontId="0" fillId="2" borderId="0" xfId="0" applyNumberFormat="1" applyFill="1"/>
    <xf numFmtId="0" fontId="14" fillId="0" borderId="0" xfId="0" applyFont="1"/>
    <xf numFmtId="164" fontId="14" fillId="0" borderId="10" xfId="4" applyNumberFormat="1" applyFont="1" applyBorder="1" applyAlignment="1">
      <alignment horizontal="right" vertical="center"/>
    </xf>
    <xf numFmtId="164" fontId="14" fillId="0" borderId="10" xfId="10" applyNumberFormat="1" applyFont="1" applyBorder="1" applyAlignment="1">
      <alignment horizontal="center" vertical="center"/>
    </xf>
    <xf numFmtId="0" fontId="9" fillId="5" borderId="10" xfId="0" applyFont="1" applyFill="1" applyBorder="1" applyAlignment="1">
      <alignment vertical="center" wrapText="1"/>
    </xf>
    <xf numFmtId="0" fontId="0" fillId="0" borderId="7" xfId="0" applyBorder="1" applyAlignment="1">
      <alignment horizontal="center" vertical="center"/>
    </xf>
    <xf numFmtId="0" fontId="15" fillId="13" borderId="7" xfId="0" applyFont="1" applyFill="1" applyBorder="1" applyAlignment="1">
      <alignment horizontal="center" vertical="center"/>
    </xf>
    <xf numFmtId="0" fontId="15" fillId="13" borderId="7" xfId="0" applyFont="1" applyFill="1" applyBorder="1" applyAlignment="1">
      <alignment horizontal="center" vertical="center" wrapText="1"/>
    </xf>
    <xf numFmtId="0" fontId="14" fillId="0" borderId="7" xfId="0" applyFont="1" applyBorder="1" applyAlignment="1">
      <alignment horizontal="center" vertical="center"/>
    </xf>
    <xf numFmtId="0" fontId="1" fillId="2" borderId="0" xfId="0" applyFont="1" applyFill="1" applyAlignment="1">
      <alignment vertical="center"/>
    </xf>
    <xf numFmtId="0" fontId="16" fillId="2" borderId="0" xfId="0" applyFont="1" applyFill="1"/>
    <xf numFmtId="2" fontId="0" fillId="0" borderId="10" xfId="0" applyNumberFormat="1" applyBorder="1" applyAlignment="1">
      <alignment horizontal="center" vertical="center"/>
    </xf>
    <xf numFmtId="10" fontId="0" fillId="2" borderId="10" xfId="0" applyNumberFormat="1" applyFill="1" applyBorder="1" applyAlignment="1">
      <alignment horizontal="center"/>
    </xf>
    <xf numFmtId="170" fontId="14" fillId="0" borderId="10" xfId="4" applyNumberFormat="1" applyFont="1" applyBorder="1" applyAlignment="1">
      <alignment horizontal="right" vertical="top"/>
    </xf>
    <xf numFmtId="168" fontId="17" fillId="0" borderId="10" xfId="9" applyNumberFormat="1" applyFont="1" applyBorder="1"/>
    <xf numFmtId="168" fontId="0" fillId="0" borderId="10" xfId="9" applyNumberFormat="1" applyFont="1" applyBorder="1"/>
    <xf numFmtId="168" fontId="0" fillId="2" borderId="10" xfId="9" applyNumberFormat="1" applyFont="1" applyFill="1" applyBorder="1"/>
    <xf numFmtId="171" fontId="17" fillId="0" borderId="10" xfId="3" applyNumberFormat="1" applyFont="1" applyBorder="1"/>
    <xf numFmtId="168" fontId="25" fillId="0" borderId="10" xfId="3" applyNumberFormat="1" applyFont="1" applyBorder="1"/>
    <xf numFmtId="9" fontId="25" fillId="0" borderId="10" xfId="2" applyFont="1" applyBorder="1"/>
    <xf numFmtId="171" fontId="25" fillId="0" borderId="10" xfId="3" applyNumberFormat="1" applyFont="1" applyBorder="1"/>
    <xf numFmtId="166" fontId="25" fillId="0" borderId="10" xfId="3" applyFont="1" applyBorder="1"/>
    <xf numFmtId="171" fontId="9" fillId="19" borderId="10" xfId="3" applyNumberFormat="1" applyFont="1" applyFill="1" applyBorder="1" applyAlignment="1">
      <alignment vertical="center" wrapText="1"/>
    </xf>
    <xf numFmtId="168" fontId="9" fillId="19" borderId="10" xfId="3" applyNumberFormat="1" applyFont="1" applyFill="1" applyBorder="1" applyAlignment="1">
      <alignment vertical="center" wrapText="1"/>
    </xf>
    <xf numFmtId="168" fontId="0" fillId="2" borderId="22" xfId="3" applyNumberFormat="1" applyFont="1" applyFill="1" applyBorder="1" applyAlignment="1">
      <alignment horizontal="center" vertical="center"/>
    </xf>
    <xf numFmtId="165" fontId="25" fillId="2" borderId="10" xfId="0" applyNumberFormat="1" applyFont="1" applyFill="1" applyBorder="1" applyAlignment="1">
      <alignment horizontal="right" vertical="center"/>
    </xf>
    <xf numFmtId="9" fontId="0" fillId="2" borderId="0" xfId="2" applyFont="1" applyFill="1"/>
    <xf numFmtId="167" fontId="0" fillId="2" borderId="0" xfId="2" applyNumberFormat="1" applyFont="1" applyFill="1"/>
    <xf numFmtId="0" fontId="16" fillId="2" borderId="0" xfId="0" applyFont="1" applyFill="1" applyAlignment="1">
      <alignment horizontal="left" vertical="center"/>
    </xf>
    <xf numFmtId="168" fontId="1" fillId="2" borderId="0" xfId="0" applyNumberFormat="1" applyFont="1" applyFill="1" applyAlignment="1">
      <alignment horizontal="center" vertical="center" wrapText="1"/>
    </xf>
    <xf numFmtId="169" fontId="0" fillId="2" borderId="0" xfId="0" applyNumberFormat="1" applyFill="1"/>
    <xf numFmtId="10" fontId="0" fillId="0" borderId="10" xfId="0" applyNumberFormat="1" applyBorder="1" applyAlignment="1">
      <alignment horizontal="center" vertical="center" wrapText="1"/>
    </xf>
    <xf numFmtId="0" fontId="0" fillId="0" borderId="10" xfId="0" applyBorder="1" applyAlignment="1">
      <alignment horizontal="right"/>
    </xf>
    <xf numFmtId="9" fontId="17" fillId="0" borderId="10" xfId="2" applyFont="1" applyBorder="1" applyAlignment="1">
      <alignment horizontal="right"/>
    </xf>
    <xf numFmtId="9" fontId="0" fillId="0" borderId="10" xfId="0" applyNumberFormat="1" applyBorder="1" applyAlignment="1">
      <alignment horizontal="right"/>
    </xf>
    <xf numFmtId="0" fontId="0" fillId="0" borderId="10" xfId="0" applyBorder="1" applyAlignment="1">
      <alignment horizontal="right" vertical="center"/>
    </xf>
    <xf numFmtId="0" fontId="2" fillId="10" borderId="10" xfId="0" applyFont="1" applyFill="1" applyBorder="1" applyAlignment="1">
      <alignment horizontal="right" vertical="center"/>
    </xf>
    <xf numFmtId="9" fontId="2" fillId="10" borderId="10" xfId="2" applyFont="1" applyFill="1" applyBorder="1" applyAlignment="1">
      <alignment horizontal="right" vertical="center"/>
    </xf>
    <xf numFmtId="0" fontId="14" fillId="0" borderId="10" xfId="12" applyFont="1" applyBorder="1"/>
    <xf numFmtId="0" fontId="14" fillId="0" borderId="10" xfId="12" applyFont="1" applyBorder="1" applyAlignment="1">
      <alignment horizontal="right"/>
    </xf>
    <xf numFmtId="9" fontId="14" fillId="0" borderId="10" xfId="12" applyNumberFormat="1" applyFont="1" applyBorder="1" applyAlignment="1">
      <alignment horizontal="right"/>
    </xf>
    <xf numFmtId="10" fontId="14" fillId="0" borderId="10" xfId="12" applyNumberFormat="1" applyFont="1" applyBorder="1" applyAlignment="1">
      <alignment horizontal="right"/>
    </xf>
    <xf numFmtId="10" fontId="14" fillId="0" borderId="10" xfId="12" applyNumberFormat="1" applyFont="1" applyBorder="1" applyAlignment="1">
      <alignment horizontal="right" wrapText="1"/>
    </xf>
    <xf numFmtId="0" fontId="14" fillId="0" borderId="10" xfId="12" applyFont="1" applyBorder="1" applyAlignment="1">
      <alignment horizontal="left" vertical="center" wrapText="1"/>
    </xf>
    <xf numFmtId="10" fontId="14" fillId="0" borderId="10" xfId="12" applyNumberFormat="1" applyFont="1" applyBorder="1" applyAlignment="1">
      <alignment horizontal="center" vertical="center" wrapText="1"/>
    </xf>
    <xf numFmtId="9" fontId="14" fillId="0" borderId="10" xfId="2" applyFont="1" applyFill="1" applyBorder="1" applyAlignment="1">
      <alignment horizontal="center" vertical="center"/>
    </xf>
    <xf numFmtId="9" fontId="14" fillId="0" borderId="10" xfId="0" applyNumberFormat="1" applyFont="1" applyBorder="1" applyAlignment="1">
      <alignment horizontal="center" vertical="center"/>
    </xf>
    <xf numFmtId="9" fontId="14" fillId="0" borderId="10" xfId="2" applyFont="1" applyBorder="1" applyAlignment="1">
      <alignment horizontal="center" vertical="center"/>
    </xf>
    <xf numFmtId="168" fontId="17" fillId="2" borderId="0" xfId="9" applyNumberFormat="1" applyFont="1" applyFill="1" applyBorder="1"/>
    <xf numFmtId="168" fontId="17" fillId="2" borderId="0" xfId="3" applyNumberFormat="1" applyFont="1" applyFill="1" applyBorder="1"/>
    <xf numFmtId="0" fontId="15" fillId="2" borderId="0" xfId="11" applyFont="1" applyFill="1" applyAlignment="1">
      <alignment vertical="center" wrapText="1"/>
    </xf>
    <xf numFmtId="0" fontId="1" fillId="2" borderId="0" xfId="11" applyFont="1" applyFill="1" applyAlignment="1">
      <alignment horizontal="center" vertical="center" wrapText="1"/>
    </xf>
    <xf numFmtId="9" fontId="17" fillId="2" borderId="0" xfId="2" applyFont="1" applyFill="1" applyBorder="1"/>
    <xf numFmtId="168" fontId="9" fillId="2" borderId="0" xfId="3" applyNumberFormat="1" applyFont="1" applyFill="1" applyBorder="1" applyAlignment="1">
      <alignment vertical="center"/>
    </xf>
    <xf numFmtId="9" fontId="9" fillId="2" borderId="0" xfId="2" applyFont="1" applyFill="1" applyBorder="1" applyAlignment="1">
      <alignment vertical="center" wrapText="1"/>
    </xf>
    <xf numFmtId="0" fontId="55" fillId="0" borderId="0" xfId="0" applyFont="1" applyAlignment="1">
      <alignment vertical="center"/>
    </xf>
    <xf numFmtId="168" fontId="0" fillId="0" borderId="22" xfId="3" applyNumberFormat="1" applyFont="1" applyFill="1" applyBorder="1" applyAlignment="1">
      <alignment horizontal="center" vertical="center"/>
    </xf>
    <xf numFmtId="168" fontId="0" fillId="0" borderId="24" xfId="3" applyNumberFormat="1" applyFont="1" applyFill="1" applyBorder="1" applyAlignment="1">
      <alignment horizontal="center" vertical="center"/>
    </xf>
    <xf numFmtId="9" fontId="17" fillId="0" borderId="10" xfId="2" applyFont="1" applyFill="1" applyBorder="1"/>
    <xf numFmtId="0" fontId="1" fillId="8" borderId="10" xfId="11" applyFont="1" applyFill="1" applyBorder="1" applyAlignment="1">
      <alignment horizontal="center" vertical="center" wrapText="1"/>
    </xf>
    <xf numFmtId="166" fontId="0" fillId="2" borderId="0" xfId="3" applyFont="1" applyFill="1"/>
    <xf numFmtId="0" fontId="49" fillId="2" borderId="0" xfId="11" applyFont="1" applyFill="1" applyAlignment="1">
      <alignment vertical="center"/>
    </xf>
    <xf numFmtId="168" fontId="0" fillId="0" borderId="10" xfId="3" applyNumberFormat="1" applyFont="1" applyFill="1" applyBorder="1" applyAlignment="1">
      <alignment horizontal="right" vertical="center"/>
    </xf>
    <xf numFmtId="168" fontId="0" fillId="0" borderId="10" xfId="3" applyNumberFormat="1" applyFont="1" applyBorder="1" applyAlignment="1">
      <alignment horizontal="right" vertical="center" wrapText="1"/>
    </xf>
    <xf numFmtId="166" fontId="0" fillId="2" borderId="10" xfId="3" applyFont="1" applyFill="1" applyBorder="1" applyAlignment="1">
      <alignment horizontal="right"/>
    </xf>
    <xf numFmtId="10" fontId="0" fillId="2" borderId="0" xfId="2" applyNumberFormat="1" applyFont="1" applyFill="1"/>
    <xf numFmtId="165" fontId="0" fillId="2" borderId="0" xfId="0" applyNumberFormat="1" applyFill="1"/>
    <xf numFmtId="166" fontId="17" fillId="0" borderId="10" xfId="3" applyFont="1" applyBorder="1" applyAlignment="1">
      <alignment horizontal="right"/>
    </xf>
    <xf numFmtId="168" fontId="17" fillId="0" borderId="10" xfId="9" applyNumberFormat="1" applyFont="1" applyBorder="1" applyAlignment="1">
      <alignment horizontal="right"/>
    </xf>
    <xf numFmtId="168" fontId="0" fillId="0" borderId="10" xfId="9" applyNumberFormat="1" applyFont="1" applyBorder="1" applyAlignment="1">
      <alignment horizontal="right"/>
    </xf>
    <xf numFmtId="166" fontId="0" fillId="2" borderId="0" xfId="0" applyNumberFormat="1" applyFill="1"/>
    <xf numFmtId="2" fontId="14" fillId="7" borderId="10" xfId="0" applyNumberFormat="1" applyFont="1" applyFill="1" applyBorder="1" applyAlignment="1">
      <alignment horizontal="center" wrapText="1" readingOrder="1"/>
    </xf>
    <xf numFmtId="0" fontId="58" fillId="0" borderId="0" xfId="1" applyFont="1" applyFill="1"/>
    <xf numFmtId="0" fontId="14" fillId="0" borderId="10" xfId="12" applyFont="1" applyBorder="1" applyAlignment="1">
      <alignment vertical="center" wrapText="1"/>
    </xf>
    <xf numFmtId="0" fontId="0" fillId="2" borderId="0" xfId="0" applyFill="1" applyAlignment="1">
      <alignment horizontal="left" vertical="top" wrapText="1"/>
    </xf>
    <xf numFmtId="0" fontId="0" fillId="2" borderId="0" xfId="0" applyFill="1" applyAlignment="1">
      <alignment horizontal="left" vertical="top"/>
    </xf>
    <xf numFmtId="0" fontId="9" fillId="4" borderId="0" xfId="0" applyFont="1" applyFill="1" applyAlignment="1">
      <alignment horizontal="left" vertical="top" wrapText="1"/>
    </xf>
    <xf numFmtId="0" fontId="6" fillId="0" borderId="0" xfId="1" applyAlignment="1">
      <alignment horizontal="left" vertical="top" wrapText="1"/>
    </xf>
    <xf numFmtId="0" fontId="60" fillId="4" borderId="0" xfId="1" applyFont="1" applyFill="1" applyAlignment="1">
      <alignment horizontal="left" vertical="top" wrapText="1"/>
    </xf>
    <xf numFmtId="0" fontId="14" fillId="2" borderId="0" xfId="0" applyFont="1" applyFill="1" applyAlignment="1">
      <alignment horizontal="left" vertical="top" wrapText="1"/>
    </xf>
    <xf numFmtId="0" fontId="6" fillId="2" borderId="0" xfId="1" applyFill="1" applyAlignment="1">
      <alignment horizontal="left" vertical="top" wrapText="1"/>
    </xf>
    <xf numFmtId="0" fontId="14" fillId="0" borderId="0" xfId="0" applyFont="1" applyAlignment="1">
      <alignment horizontal="left" vertical="top" wrapText="1"/>
    </xf>
    <xf numFmtId="0" fontId="9" fillId="0" borderId="0" xfId="0" applyFont="1" applyAlignment="1">
      <alignment horizontal="left" vertical="top" wrapText="1"/>
    </xf>
    <xf numFmtId="0" fontId="16" fillId="2" borderId="0" xfId="0" applyFont="1" applyFill="1" applyAlignment="1">
      <alignment horizontal="left" vertical="top" wrapText="1"/>
    </xf>
    <xf numFmtId="0" fontId="14" fillId="2" borderId="0" xfId="0" applyFont="1" applyFill="1" applyAlignment="1">
      <alignment horizontal="left" vertical="top"/>
    </xf>
    <xf numFmtId="0" fontId="15" fillId="0" borderId="0" xfId="0" applyFont="1" applyAlignment="1">
      <alignment horizontal="left" vertical="top" wrapText="1"/>
    </xf>
    <xf numFmtId="0" fontId="15" fillId="2" borderId="0" xfId="0" applyFont="1" applyFill="1" applyAlignment="1">
      <alignment horizontal="left" vertical="top" wrapText="1"/>
    </xf>
    <xf numFmtId="0" fontId="11" fillId="5" borderId="10" xfId="0" applyFont="1" applyFill="1" applyBorder="1" applyAlignment="1">
      <alignment horizontal="left" vertical="center"/>
    </xf>
    <xf numFmtId="0" fontId="6" fillId="2" borderId="10" xfId="1" applyFill="1" applyBorder="1" applyAlignment="1"/>
    <xf numFmtId="0" fontId="6" fillId="0" borderId="0" xfId="1" applyFill="1" applyAlignment="1">
      <alignment horizontal="left" vertical="top" wrapText="1"/>
    </xf>
    <xf numFmtId="0" fontId="1" fillId="8" borderId="10" xfId="0" applyFont="1" applyFill="1" applyBorder="1" applyAlignment="1">
      <alignment vertical="center" wrapText="1"/>
    </xf>
    <xf numFmtId="0" fontId="1" fillId="8" borderId="10" xfId="0" applyFont="1" applyFill="1" applyBorder="1" applyAlignment="1">
      <alignment vertical="center"/>
    </xf>
    <xf numFmtId="0" fontId="13" fillId="2" borderId="0" xfId="0" applyFont="1" applyFill="1" applyAlignment="1">
      <alignment horizontal="left"/>
    </xf>
    <xf numFmtId="0" fontId="6" fillId="2" borderId="10" xfId="1" applyFill="1" applyBorder="1" applyAlignment="1">
      <alignment horizontal="left"/>
    </xf>
    <xf numFmtId="0" fontId="31" fillId="5" borderId="10" xfId="0" applyFont="1" applyFill="1" applyBorder="1" applyAlignment="1">
      <alignment horizontal="center" vertical="center"/>
    </xf>
    <xf numFmtId="0" fontId="11" fillId="2" borderId="0" xfId="0" applyFont="1" applyFill="1" applyAlignment="1">
      <alignment horizontal="left"/>
    </xf>
    <xf numFmtId="0" fontId="34" fillId="2" borderId="0" xfId="0" applyFont="1" applyFill="1" applyAlignment="1">
      <alignment horizontal="left" vertical="top" wrapText="1"/>
    </xf>
    <xf numFmtId="0" fontId="1" fillId="18" borderId="7" xfId="0" applyFont="1" applyFill="1" applyBorder="1" applyAlignment="1">
      <alignment horizontal="center" vertical="center" wrapText="1"/>
    </xf>
    <xf numFmtId="0" fontId="1" fillId="18" borderId="9" xfId="0" applyFont="1" applyFill="1" applyBorder="1" applyAlignment="1">
      <alignment horizontal="center" vertical="center" wrapText="1"/>
    </xf>
    <xf numFmtId="0" fontId="0" fillId="0" borderId="10" xfId="0" applyBorder="1" applyAlignment="1">
      <alignment horizontal="center"/>
    </xf>
    <xf numFmtId="0" fontId="16" fillId="0" borderId="0" xfId="0" applyFont="1" applyAlignment="1">
      <alignment horizontal="left" vertical="top" wrapText="1"/>
    </xf>
    <xf numFmtId="0" fontId="23" fillId="2" borderId="0" xfId="0" applyFont="1" applyFill="1" applyAlignment="1">
      <alignment horizontal="left" vertical="top" wrapText="1"/>
    </xf>
    <xf numFmtId="10" fontId="0" fillId="0" borderId="10" xfId="0" applyNumberFormat="1" applyBorder="1" applyAlignment="1">
      <alignment horizontal="center"/>
    </xf>
    <xf numFmtId="0" fontId="1" fillId="8" borderId="4"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1" fillId="2" borderId="0" xfId="0" applyFont="1" applyFill="1" applyAlignment="1">
      <alignment horizontal="left" vertical="top" wrapText="1"/>
    </xf>
    <xf numFmtId="0" fontId="9" fillId="5" borderId="7"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10" xfId="0" applyFont="1" applyFill="1" applyBorder="1" applyAlignment="1">
      <alignment horizontal="center" vertical="center"/>
    </xf>
    <xf numFmtId="0" fontId="15" fillId="7" borderId="10" xfId="0" applyFont="1" applyFill="1" applyBorder="1" applyAlignment="1">
      <alignment horizontal="left" vertical="center" wrapText="1" readingOrder="1"/>
    </xf>
    <xf numFmtId="0" fontId="9" fillId="5" borderId="9" xfId="0" applyFont="1" applyFill="1" applyBorder="1" applyAlignment="1">
      <alignment horizontal="center" vertical="center"/>
    </xf>
    <xf numFmtId="0" fontId="14" fillId="2" borderId="10" xfId="0" applyFont="1" applyFill="1" applyBorder="1" applyAlignment="1">
      <alignment vertical="center" wrapText="1"/>
    </xf>
    <xf numFmtId="0" fontId="14" fillId="2" borderId="7" xfId="0" applyFont="1" applyFill="1" applyBorder="1" applyAlignment="1">
      <alignment horizontal="left" vertical="center" wrapText="1"/>
    </xf>
    <xf numFmtId="0" fontId="14" fillId="2" borderId="8" xfId="0" applyFont="1" applyFill="1" applyBorder="1" applyAlignment="1">
      <alignment horizontal="left" vertical="center" wrapText="1"/>
    </xf>
    <xf numFmtId="0" fontId="14" fillId="2" borderId="9" xfId="0" applyFont="1" applyFill="1" applyBorder="1" applyAlignment="1">
      <alignment horizontal="left" vertical="center" wrapText="1"/>
    </xf>
    <xf numFmtId="0" fontId="14" fillId="2" borderId="7" xfId="0" quotePrefix="1" applyFont="1" applyFill="1" applyBorder="1" applyAlignment="1">
      <alignment horizontal="left" vertical="center" wrapText="1"/>
    </xf>
    <xf numFmtId="0" fontId="14" fillId="2" borderId="8" xfId="0" quotePrefix="1" applyFont="1" applyFill="1" applyBorder="1" applyAlignment="1">
      <alignment horizontal="left" vertical="center" wrapText="1"/>
    </xf>
    <xf numFmtId="0" fontId="14" fillId="2" borderId="9" xfId="0" quotePrefix="1" applyFont="1" applyFill="1" applyBorder="1" applyAlignment="1">
      <alignment horizontal="left" vertical="center" wrapText="1"/>
    </xf>
    <xf numFmtId="0" fontId="23" fillId="0" borderId="0" xfId="0" applyFont="1" applyAlignment="1">
      <alignment horizontal="left" vertical="top" wrapText="1"/>
    </xf>
    <xf numFmtId="49" fontId="9" fillId="5" borderId="7" xfId="0" applyNumberFormat="1" applyFont="1" applyFill="1" applyBorder="1" applyAlignment="1">
      <alignment horizontal="center" vertical="center"/>
    </xf>
    <xf numFmtId="49" fontId="9" fillId="5" borderId="8" xfId="0" applyNumberFormat="1" applyFont="1" applyFill="1" applyBorder="1" applyAlignment="1">
      <alignment horizontal="center" vertical="center"/>
    </xf>
    <xf numFmtId="0" fontId="9" fillId="2" borderId="0" xfId="0" applyFont="1" applyFill="1" applyAlignment="1">
      <alignment horizontal="center" vertical="center"/>
    </xf>
    <xf numFmtId="0" fontId="15" fillId="8" borderId="7" xfId="11" applyFont="1" applyFill="1" applyBorder="1" applyAlignment="1">
      <alignment horizontal="center" vertical="center" wrapText="1"/>
    </xf>
    <xf numFmtId="0" fontId="15" fillId="8" borderId="8" xfId="11" applyFont="1" applyFill="1" applyBorder="1" applyAlignment="1">
      <alignment horizontal="center" vertical="center" wrapText="1"/>
    </xf>
    <xf numFmtId="0" fontId="15" fillId="8" borderId="9" xfId="11" applyFont="1" applyFill="1" applyBorder="1" applyAlignment="1">
      <alignment horizontal="center" vertical="center" wrapText="1"/>
    </xf>
    <xf numFmtId="0" fontId="14" fillId="2" borderId="0" xfId="0" applyFont="1" applyFill="1" applyAlignment="1">
      <alignment vertical="top" wrapText="1"/>
    </xf>
    <xf numFmtId="0" fontId="2" fillId="5" borderId="10" xfId="0" applyFont="1" applyFill="1" applyBorder="1" applyAlignment="1">
      <alignment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0" xfId="0" applyFont="1" applyFill="1" applyAlignment="1">
      <alignment horizontal="center" vertical="center" wrapText="1"/>
    </xf>
    <xf numFmtId="0" fontId="14" fillId="2" borderId="10" xfId="0" applyFont="1" applyFill="1" applyBorder="1" applyAlignment="1">
      <alignment horizontal="left" vertical="center" wrapText="1"/>
    </xf>
    <xf numFmtId="0" fontId="14" fillId="2" borderId="10" xfId="0" applyFont="1" applyFill="1" applyBorder="1" applyAlignment="1">
      <alignment horizontal="left" vertical="top" wrapText="1"/>
    </xf>
    <xf numFmtId="0" fontId="23" fillId="2" borderId="0" xfId="0" applyFont="1" applyFill="1" applyAlignment="1">
      <alignment horizontal="left" vertical="top"/>
    </xf>
    <xf numFmtId="0" fontId="9" fillId="5" borderId="10" xfId="0" applyFont="1" applyFill="1" applyBorder="1" applyAlignment="1">
      <alignment horizontal="center"/>
    </xf>
    <xf numFmtId="0" fontId="0" fillId="2" borderId="0" xfId="0" applyFill="1" applyAlignment="1">
      <alignment horizontal="center"/>
    </xf>
    <xf numFmtId="0" fontId="9" fillId="5" borderId="7" xfId="0" applyFont="1" applyFill="1" applyBorder="1" applyAlignment="1">
      <alignment horizontal="center"/>
    </xf>
    <xf numFmtId="0" fontId="9" fillId="5" borderId="8" xfId="0" applyFont="1" applyFill="1" applyBorder="1" applyAlignment="1">
      <alignment horizontal="center"/>
    </xf>
    <xf numFmtId="0" fontId="9" fillId="5" borderId="9" xfId="0" applyFont="1" applyFill="1" applyBorder="1" applyAlignment="1">
      <alignment horizontal="center"/>
    </xf>
    <xf numFmtId="0" fontId="1" fillId="8" borderId="4" xfId="0" applyFont="1" applyFill="1" applyBorder="1" applyAlignment="1">
      <alignment horizontal="center"/>
    </xf>
    <xf numFmtId="0" fontId="1" fillId="8" borderId="5" xfId="0" applyFont="1" applyFill="1" applyBorder="1" applyAlignment="1">
      <alignment horizontal="center"/>
    </xf>
    <xf numFmtId="0" fontId="9" fillId="17" borderId="10" xfId="0" applyFont="1" applyFill="1" applyBorder="1" applyAlignment="1">
      <alignment horizontal="center" vertical="center" wrapText="1"/>
    </xf>
    <xf numFmtId="0" fontId="15" fillId="13" borderId="10" xfId="0" applyFont="1" applyFill="1" applyBorder="1" applyAlignment="1">
      <alignment horizontal="center" vertical="center"/>
    </xf>
    <xf numFmtId="0" fontId="14" fillId="0" borderId="10" xfId="12" applyFont="1" applyBorder="1" applyAlignment="1">
      <alignment horizontal="left" vertical="top"/>
    </xf>
    <xf numFmtId="0" fontId="14" fillId="0" borderId="10" xfId="12" applyFont="1" applyBorder="1" applyAlignment="1">
      <alignment horizontal="left" vertical="top" wrapText="1"/>
    </xf>
    <xf numFmtId="0" fontId="9" fillId="5" borderId="27" xfId="0" applyFont="1" applyFill="1" applyBorder="1" applyAlignment="1">
      <alignment horizontal="center" vertical="center"/>
    </xf>
    <xf numFmtId="0" fontId="9" fillId="5" borderId="1" xfId="0" applyFont="1" applyFill="1" applyBorder="1" applyAlignment="1">
      <alignment horizontal="center" vertical="center"/>
    </xf>
    <xf numFmtId="0" fontId="9" fillId="5" borderId="26" xfId="0" applyFont="1" applyFill="1" applyBorder="1" applyAlignment="1">
      <alignment horizontal="center" vertical="center"/>
    </xf>
    <xf numFmtId="0" fontId="14" fillId="0" borderId="7" xfId="12" applyFont="1" applyBorder="1" applyAlignment="1">
      <alignment horizontal="left" vertical="top"/>
    </xf>
    <xf numFmtId="0" fontId="14" fillId="0" borderId="8" xfId="12" applyFont="1" applyBorder="1" applyAlignment="1">
      <alignment horizontal="left" vertical="top"/>
    </xf>
    <xf numFmtId="0" fontId="14" fillId="0" borderId="9" xfId="12" applyFont="1" applyBorder="1" applyAlignment="1">
      <alignment horizontal="left" vertical="top"/>
    </xf>
    <xf numFmtId="0" fontId="16" fillId="2" borderId="0" xfId="0" applyFont="1" applyFill="1" applyAlignment="1">
      <alignment horizontal="left" vertical="center"/>
    </xf>
    <xf numFmtId="0" fontId="15" fillId="13" borderId="10" xfId="0" applyFont="1" applyFill="1" applyBorder="1" applyAlignment="1">
      <alignment horizontal="center" vertical="center" wrapText="1"/>
    </xf>
    <xf numFmtId="0" fontId="9" fillId="11" borderId="7" xfId="0" applyFont="1" applyFill="1" applyBorder="1" applyAlignment="1">
      <alignment horizontal="center" vertical="center"/>
    </xf>
    <xf numFmtId="0" fontId="9" fillId="11" borderId="8" xfId="0" applyFont="1" applyFill="1" applyBorder="1" applyAlignment="1">
      <alignment horizontal="center" vertical="center"/>
    </xf>
    <xf numFmtId="0" fontId="9" fillId="11" borderId="9" xfId="0" applyFont="1" applyFill="1" applyBorder="1" applyAlignment="1">
      <alignment horizontal="center" vertical="center"/>
    </xf>
    <xf numFmtId="0" fontId="9" fillId="11" borderId="10" xfId="0" applyFont="1" applyFill="1" applyBorder="1" applyAlignment="1">
      <alignment horizontal="center" vertical="center"/>
    </xf>
    <xf numFmtId="0" fontId="15" fillId="14" borderId="10" xfId="0" applyFont="1" applyFill="1" applyBorder="1" applyAlignment="1">
      <alignment horizontal="center" vertical="center"/>
    </xf>
    <xf numFmtId="0" fontId="9" fillId="17" borderId="7" xfId="0" applyFont="1" applyFill="1" applyBorder="1" applyAlignment="1">
      <alignment horizontal="center" vertical="center" wrapText="1"/>
    </xf>
    <xf numFmtId="0" fontId="9" fillId="17" borderId="8" xfId="0" applyFont="1" applyFill="1" applyBorder="1" applyAlignment="1">
      <alignment horizontal="center" vertical="center" wrapText="1"/>
    </xf>
    <xf numFmtId="0" fontId="9" fillId="17" borderId="9" xfId="0" applyFont="1" applyFill="1" applyBorder="1" applyAlignment="1">
      <alignment horizontal="center" vertical="center" wrapText="1"/>
    </xf>
    <xf numFmtId="0" fontId="9" fillId="17" borderId="7" xfId="0" applyFont="1" applyFill="1" applyBorder="1" applyAlignment="1">
      <alignment horizontal="center" vertical="center"/>
    </xf>
    <xf numFmtId="0" fontId="9" fillId="17" borderId="8" xfId="0" applyFont="1" applyFill="1" applyBorder="1" applyAlignment="1">
      <alignment horizontal="center" vertical="center"/>
    </xf>
    <xf numFmtId="0" fontId="9" fillId="17" borderId="9" xfId="0" applyFont="1" applyFill="1" applyBorder="1" applyAlignment="1">
      <alignment horizontal="center" vertical="center"/>
    </xf>
    <xf numFmtId="0" fontId="1" fillId="2" borderId="10" xfId="0" applyFont="1" applyFill="1" applyBorder="1" applyAlignment="1">
      <alignment horizontal="center" vertical="center"/>
    </xf>
    <xf numFmtId="0" fontId="14" fillId="2" borderId="10" xfId="0" applyFont="1" applyFill="1" applyBorder="1" applyAlignment="1">
      <alignment horizontal="left"/>
    </xf>
    <xf numFmtId="0" fontId="0" fillId="2" borderId="10" xfId="0" applyFill="1" applyBorder="1" applyAlignment="1">
      <alignment horizontal="left"/>
    </xf>
    <xf numFmtId="0" fontId="15" fillId="0" borderId="10" xfId="0" applyFont="1" applyBorder="1" applyAlignment="1">
      <alignment horizontal="center" vertical="center"/>
    </xf>
    <xf numFmtId="0" fontId="14" fillId="0" borderId="10" xfId="0" applyFont="1" applyBorder="1" applyAlignment="1">
      <alignment horizontal="left"/>
    </xf>
    <xf numFmtId="0" fontId="15" fillId="13" borderId="10" xfId="0" applyFont="1" applyFill="1" applyBorder="1" applyAlignment="1">
      <alignment horizontal="left"/>
    </xf>
    <xf numFmtId="0" fontId="15" fillId="13" borderId="7" xfId="0" applyFont="1" applyFill="1" applyBorder="1" applyAlignment="1">
      <alignment horizontal="center" vertical="center"/>
    </xf>
    <xf numFmtId="0" fontId="15" fillId="13" borderId="9" xfId="0" applyFont="1" applyFill="1" applyBorder="1" applyAlignment="1">
      <alignment horizontal="center" vertical="center"/>
    </xf>
    <xf numFmtId="0" fontId="9" fillId="17" borderId="10" xfId="0" applyFont="1" applyFill="1" applyBorder="1" applyAlignment="1">
      <alignment horizontal="center" vertical="center"/>
    </xf>
    <xf numFmtId="0" fontId="43" fillId="0" borderId="0" xfId="0" applyFont="1" applyAlignment="1">
      <alignment horizontal="center" vertical="center" wrapText="1"/>
    </xf>
    <xf numFmtId="0" fontId="1" fillId="8" borderId="10"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1" fillId="8" borderId="8"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2" borderId="0" xfId="0" applyFont="1" applyFill="1" applyAlignment="1">
      <alignment horizontal="left" vertical="top"/>
    </xf>
    <xf numFmtId="0" fontId="15" fillId="4" borderId="0" xfId="0" applyFont="1" applyFill="1" applyAlignment="1">
      <alignment horizontal="left" vertical="top" wrapText="1"/>
    </xf>
    <xf numFmtId="0" fontId="9" fillId="5" borderId="12" xfId="0" applyFont="1" applyFill="1" applyBorder="1" applyAlignment="1">
      <alignment horizontal="center"/>
    </xf>
    <xf numFmtId="0" fontId="1" fillId="0" borderId="0" xfId="0" applyFont="1" applyAlignment="1">
      <alignment horizontal="left" vertical="top" wrapText="1"/>
    </xf>
    <xf numFmtId="0" fontId="0" fillId="0" borderId="0" xfId="0" applyAlignment="1">
      <alignment horizontal="left" vertical="top" wrapText="1"/>
    </xf>
    <xf numFmtId="0" fontId="1" fillId="8" borderId="2" xfId="0" applyFont="1" applyFill="1" applyBorder="1" applyAlignment="1">
      <alignment horizontal="center" vertical="center" wrapText="1"/>
    </xf>
    <xf numFmtId="0" fontId="1" fillId="8" borderId="0" xfId="0" applyFont="1" applyFill="1" applyAlignment="1">
      <alignment horizontal="center" vertical="center" wrapText="1"/>
    </xf>
    <xf numFmtId="0" fontId="23" fillId="2" borderId="1" xfId="0" applyFont="1" applyFill="1" applyBorder="1" applyAlignment="1">
      <alignment horizontal="left" wrapText="1"/>
    </xf>
    <xf numFmtId="0" fontId="23" fillId="2" borderId="0" xfId="0" applyFont="1" applyFill="1" applyAlignment="1">
      <alignment horizontal="left" wrapText="1"/>
    </xf>
    <xf numFmtId="0" fontId="1" fillId="8" borderId="4" xfId="0" applyFont="1" applyFill="1" applyBorder="1" applyAlignment="1">
      <alignment horizontal="center" vertical="center"/>
    </xf>
    <xf numFmtId="0" fontId="1" fillId="8" borderId="5" xfId="0" applyFont="1" applyFill="1" applyBorder="1" applyAlignment="1">
      <alignment horizontal="center" vertical="center"/>
    </xf>
    <xf numFmtId="0" fontId="23" fillId="2" borderId="0" xfId="0" applyFont="1" applyFill="1" applyAlignment="1">
      <alignment horizontal="left" vertical="center" wrapText="1"/>
    </xf>
    <xf numFmtId="0" fontId="23" fillId="2" borderId="0" xfId="0" applyFont="1" applyFill="1" applyAlignment="1">
      <alignment horizontal="left" vertical="center"/>
    </xf>
    <xf numFmtId="0" fontId="0" fillId="0" borderId="10" xfId="0" applyBorder="1" applyAlignment="1">
      <alignment vertical="center" wrapText="1"/>
    </xf>
    <xf numFmtId="0" fontId="9" fillId="5" borderId="10" xfId="0" applyFont="1" applyFill="1" applyBorder="1" applyAlignment="1">
      <alignment vertical="center"/>
    </xf>
    <xf numFmtId="0" fontId="15" fillId="8" borderId="4" xfId="0" applyFont="1" applyFill="1" applyBorder="1" applyAlignment="1">
      <alignment horizontal="center" vertical="center"/>
    </xf>
    <xf numFmtId="0" fontId="15" fillId="8" borderId="5" xfId="0" applyFont="1" applyFill="1" applyBorder="1" applyAlignment="1">
      <alignment horizontal="center" vertical="center"/>
    </xf>
    <xf numFmtId="0" fontId="23" fillId="0" borderId="0" xfId="0" applyFont="1" applyAlignment="1">
      <alignment horizontal="left" vertical="center" wrapText="1"/>
    </xf>
    <xf numFmtId="0" fontId="0" fillId="2" borderId="2" xfId="0" applyFill="1" applyBorder="1" applyAlignment="1">
      <alignment horizontal="left" vertical="top" wrapText="1"/>
    </xf>
  </cellXfs>
  <cellStyles count="13">
    <cellStyle name="Comma" xfId="3" builtinId="3"/>
    <cellStyle name="Comma 2" xfId="9" xr:uid="{F9DD0A91-B87F-490D-B80D-D831AFB37DB4}"/>
    <cellStyle name="Comma 3" xfId="6" xr:uid="{F6983BD1-42F1-40D9-9332-27F61452B96B}"/>
    <cellStyle name="Hyperlink" xfId="1" builtinId="8"/>
    <cellStyle name="Hyperlink 2" xfId="5" xr:uid="{F5041FC8-6A3E-42BB-AF1B-4AEE59E01D9D}"/>
    <cellStyle name="Normal" xfId="0" builtinId="0"/>
    <cellStyle name="Normal 2" xfId="8" xr:uid="{14A13D26-5880-47F0-8D77-4720FB166A68}"/>
    <cellStyle name="Normal 3" xfId="4" xr:uid="{61EC051F-2719-4C71-A889-674E3DD8ED95}"/>
    <cellStyle name="Normal 3 2" xfId="10" xr:uid="{8F7AA8F1-68ED-47D6-9555-E4DDDB3F1350}"/>
    <cellStyle name="Normal 3 3" xfId="12" xr:uid="{573599C6-2553-4A55-A78A-EF463DB2A6BD}"/>
    <cellStyle name="Normal 4" xfId="11" xr:uid="{E4571233-15E3-46C4-9F17-94C0ED27F803}"/>
    <cellStyle name="Percent" xfId="2" builtinId="5"/>
    <cellStyle name="Percent 2" xfId="7" xr:uid="{771CA34C-A41A-40AF-9B9D-F9753DC05250}"/>
  </cellStyles>
  <dxfs count="0"/>
  <tableStyles count="0" defaultTableStyle="TableStyleMedium2" defaultPivotStyle="PivotStyleLight16"/>
  <colors>
    <mruColors>
      <color rgb="FFD6001C"/>
      <color rgb="FFFFA7A7"/>
      <color rgb="FF76E3FF"/>
      <color rgb="FFD8D8D8"/>
      <color rgb="FFD6000E"/>
      <color rgb="FFFF3300"/>
      <color rgb="FFFF7C80"/>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1.emf"/></Relationships>
</file>

<file path=xl/drawings/_rels/drawing13.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image" Target="../media/image1.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g"/><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1122045</xdr:colOff>
      <xdr:row>5</xdr:row>
      <xdr:rowOff>111648</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15695" cy="11498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1122045</xdr:colOff>
      <xdr:row>5</xdr:row>
      <xdr:rowOff>112283</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1115695" cy="1149873"/>
        </a:xfrm>
        <a:prstGeom prst="rect">
          <a:avLst/>
        </a:prstGeom>
      </xdr:spPr>
    </xdr:pic>
    <xdr:clientData/>
  </xdr:twoCellAnchor>
  <xdr:twoCellAnchor editAs="oneCell">
    <xdr:from>
      <xdr:col>0</xdr:col>
      <xdr:colOff>0</xdr:colOff>
      <xdr:row>0</xdr:row>
      <xdr:rowOff>0</xdr:rowOff>
    </xdr:from>
    <xdr:to>
      <xdr:col>0</xdr:col>
      <xdr:colOff>1122045</xdr:colOff>
      <xdr:row>5</xdr:row>
      <xdr:rowOff>111648</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0" y="0"/>
          <a:ext cx="1112520" cy="1153048"/>
        </a:xfrm>
        <a:prstGeom prst="rect">
          <a:avLst/>
        </a:prstGeom>
      </xdr:spPr>
    </xdr:pic>
    <xdr:clientData/>
  </xdr:twoCellAnchor>
  <xdr:twoCellAnchor editAs="oneCell">
    <xdr:from>
      <xdr:col>11</xdr:col>
      <xdr:colOff>431459</xdr:colOff>
      <xdr:row>0</xdr:row>
      <xdr:rowOff>1995</xdr:rowOff>
    </xdr:from>
    <xdr:to>
      <xdr:col>13</xdr:col>
      <xdr:colOff>12698</xdr:colOff>
      <xdr:row>3</xdr:row>
      <xdr:rowOff>1904</xdr:rowOff>
    </xdr:to>
    <xdr:pic>
      <xdr:nvPicPr>
        <xdr:cNvPr id="5" name="Picture 4">
          <a:extLst>
            <a:ext uri="{FF2B5EF4-FFF2-40B4-BE49-F238E27FC236}">
              <a16:creationId xmlns:a16="http://schemas.microsoft.com/office/drawing/2014/main" id="{69CB897D-2916-99CA-60DC-7DB6F61DF80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31376" y="1995"/>
          <a:ext cx="724240" cy="68465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1122045</xdr:colOff>
      <xdr:row>5</xdr:row>
      <xdr:rowOff>248173</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1115695" cy="1149873"/>
        </a:xfrm>
        <a:prstGeom prst="rect">
          <a:avLst/>
        </a:prstGeom>
      </xdr:spPr>
    </xdr:pic>
    <xdr:clientData/>
  </xdr:twoCellAnchor>
  <xdr:twoCellAnchor editAs="oneCell">
    <xdr:from>
      <xdr:col>0</xdr:col>
      <xdr:colOff>0</xdr:colOff>
      <xdr:row>0</xdr:row>
      <xdr:rowOff>0</xdr:rowOff>
    </xdr:from>
    <xdr:to>
      <xdr:col>0</xdr:col>
      <xdr:colOff>1122045</xdr:colOff>
      <xdr:row>5</xdr:row>
      <xdr:rowOff>244998</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0" y="0"/>
          <a:ext cx="1112520" cy="1153048"/>
        </a:xfrm>
        <a:prstGeom prst="rect">
          <a:avLst/>
        </a:prstGeom>
      </xdr:spPr>
    </xdr:pic>
    <xdr:clientData/>
  </xdr:twoCellAnchor>
  <xdr:twoCellAnchor editAs="oneCell">
    <xdr:from>
      <xdr:col>11</xdr:col>
      <xdr:colOff>484370</xdr:colOff>
      <xdr:row>0</xdr:row>
      <xdr:rowOff>0</xdr:rowOff>
    </xdr:from>
    <xdr:to>
      <xdr:col>13</xdr:col>
      <xdr:colOff>9039</xdr:colOff>
      <xdr:row>3</xdr:row>
      <xdr:rowOff>134144</xdr:rowOff>
    </xdr:to>
    <xdr:pic>
      <xdr:nvPicPr>
        <xdr:cNvPr id="5" name="Picture 4">
          <a:extLst>
            <a:ext uri="{FF2B5EF4-FFF2-40B4-BE49-F238E27FC236}">
              <a16:creationId xmlns:a16="http://schemas.microsoft.com/office/drawing/2014/main" id="{314DA901-4CC7-1FDD-9B9B-425CCC58023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73401" y="0"/>
          <a:ext cx="667669" cy="6699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1113790</xdr:colOff>
      <xdr:row>5</xdr:row>
      <xdr:rowOff>248173</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1115695" cy="1149873"/>
        </a:xfrm>
        <a:prstGeom prst="rect">
          <a:avLst/>
        </a:prstGeom>
      </xdr:spPr>
    </xdr:pic>
    <xdr:clientData/>
  </xdr:twoCellAnchor>
  <xdr:twoCellAnchor editAs="oneCell">
    <xdr:from>
      <xdr:col>0</xdr:col>
      <xdr:colOff>0</xdr:colOff>
      <xdr:row>0</xdr:row>
      <xdr:rowOff>0</xdr:rowOff>
    </xdr:from>
    <xdr:to>
      <xdr:col>0</xdr:col>
      <xdr:colOff>1120775</xdr:colOff>
      <xdr:row>5</xdr:row>
      <xdr:rowOff>248808</xdr:rowOff>
    </xdr:to>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stretch>
          <a:fillRect/>
        </a:stretch>
      </xdr:blipFill>
      <xdr:spPr>
        <a:xfrm>
          <a:off x="0" y="0"/>
          <a:ext cx="1112520" cy="1153048"/>
        </a:xfrm>
        <a:prstGeom prst="rect">
          <a:avLst/>
        </a:prstGeom>
      </xdr:spPr>
    </xdr:pic>
    <xdr:clientData/>
  </xdr:twoCellAnchor>
  <xdr:twoCellAnchor editAs="oneCell">
    <xdr:from>
      <xdr:col>11</xdr:col>
      <xdr:colOff>438976</xdr:colOff>
      <xdr:row>0</xdr:row>
      <xdr:rowOff>0</xdr:rowOff>
    </xdr:from>
    <xdr:to>
      <xdr:col>13</xdr:col>
      <xdr:colOff>391</xdr:colOff>
      <xdr:row>3</xdr:row>
      <xdr:rowOff>134144</xdr:rowOff>
    </xdr:to>
    <xdr:pic>
      <xdr:nvPicPr>
        <xdr:cNvPr id="4" name="Picture 3">
          <a:extLst>
            <a:ext uri="{FF2B5EF4-FFF2-40B4-BE49-F238E27FC236}">
              <a16:creationId xmlns:a16="http://schemas.microsoft.com/office/drawing/2014/main" id="{B9BF85EC-DE94-4074-A124-E317E632961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753019" y="0"/>
          <a:ext cx="701240" cy="68079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1113790</xdr:colOff>
      <xdr:row>5</xdr:row>
      <xdr:rowOff>104028</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1115695" cy="1149873"/>
        </a:xfrm>
        <a:prstGeom prst="rect">
          <a:avLst/>
        </a:prstGeom>
      </xdr:spPr>
    </xdr:pic>
    <xdr:clientData/>
  </xdr:twoCellAnchor>
  <xdr:twoCellAnchor editAs="oneCell">
    <xdr:from>
      <xdr:col>0</xdr:col>
      <xdr:colOff>0</xdr:colOff>
      <xdr:row>0</xdr:row>
      <xdr:rowOff>0</xdr:rowOff>
    </xdr:from>
    <xdr:to>
      <xdr:col>0</xdr:col>
      <xdr:colOff>1114425</xdr:colOff>
      <xdr:row>5</xdr:row>
      <xdr:rowOff>103393</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0" y="0"/>
          <a:ext cx="1112520" cy="1153048"/>
        </a:xfrm>
        <a:prstGeom prst="rect">
          <a:avLst/>
        </a:prstGeom>
      </xdr:spPr>
    </xdr:pic>
    <xdr:clientData/>
  </xdr:twoCellAnchor>
  <xdr:twoCellAnchor editAs="oneCell">
    <xdr:from>
      <xdr:col>11</xdr:col>
      <xdr:colOff>467519</xdr:colOff>
      <xdr:row>0</xdr:row>
      <xdr:rowOff>0</xdr:rowOff>
    </xdr:from>
    <xdr:to>
      <xdr:col>13</xdr:col>
      <xdr:colOff>11686</xdr:colOff>
      <xdr:row>3</xdr:row>
      <xdr:rowOff>19844</xdr:rowOff>
    </xdr:to>
    <xdr:pic>
      <xdr:nvPicPr>
        <xdr:cNvPr id="5" name="Picture 4">
          <a:extLst>
            <a:ext uri="{FF2B5EF4-FFF2-40B4-BE49-F238E27FC236}">
              <a16:creationId xmlns:a16="http://schemas.microsoft.com/office/drawing/2014/main" id="{874FA38C-CB16-7C48-9CC1-76379503E94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08863" y="0"/>
          <a:ext cx="683992" cy="6985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1114425</xdr:colOff>
      <xdr:row>5</xdr:row>
      <xdr:rowOff>103393</xdr:rowOff>
    </xdr:to>
    <xdr:pic>
      <xdr:nvPicPr>
        <xdr:cNvPr id="2" name="Picture 1">
          <a:extLst>
            <a:ext uri="{FF2B5EF4-FFF2-40B4-BE49-F238E27FC236}">
              <a16:creationId xmlns:a16="http://schemas.microsoft.com/office/drawing/2014/main" id="{280C7E13-8ED7-4F11-A578-D39BBA29D2B6}"/>
            </a:ext>
          </a:extLst>
        </xdr:cNvPr>
        <xdr:cNvPicPr>
          <a:picLocks noChangeAspect="1"/>
        </xdr:cNvPicPr>
      </xdr:nvPicPr>
      <xdr:blipFill>
        <a:blip xmlns:r="http://schemas.openxmlformats.org/officeDocument/2006/relationships" r:embed="rId1"/>
        <a:stretch>
          <a:fillRect/>
        </a:stretch>
      </xdr:blipFill>
      <xdr:spPr>
        <a:xfrm>
          <a:off x="0" y="0"/>
          <a:ext cx="1111250" cy="11543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1122045</xdr:colOff>
      <xdr:row>5</xdr:row>
      <xdr:rowOff>111648</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1112520" cy="11530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1113790</xdr:colOff>
      <xdr:row>5</xdr:row>
      <xdr:rowOff>126707</xdr:rowOff>
    </xdr:to>
    <xdr:pic>
      <xdr:nvPicPr>
        <xdr:cNvPr id="2" name="Picture 1">
          <a:extLst>
            <a:ext uri="{FF2B5EF4-FFF2-40B4-BE49-F238E27FC236}">
              <a16:creationId xmlns:a16="http://schemas.microsoft.com/office/drawing/2014/main" id="{7C8FF055-D979-469A-BA44-CE46FAABF44E}"/>
            </a:ext>
          </a:extLst>
        </xdr:cNvPr>
        <xdr:cNvPicPr>
          <a:picLocks noChangeAspect="1"/>
        </xdr:cNvPicPr>
      </xdr:nvPicPr>
      <xdr:blipFill>
        <a:blip xmlns:r="http://schemas.openxmlformats.org/officeDocument/2006/relationships" r:embed="rId1"/>
        <a:stretch>
          <a:fillRect/>
        </a:stretch>
      </xdr:blipFill>
      <xdr:spPr>
        <a:xfrm>
          <a:off x="0" y="0"/>
          <a:ext cx="1112520" cy="11530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1112520</xdr:colOff>
      <xdr:row>5</xdr:row>
      <xdr:rowOff>11355</xdr:rowOff>
    </xdr:to>
    <xdr:pic>
      <xdr:nvPicPr>
        <xdr:cNvPr id="2" name="Picture 1">
          <a:extLst>
            <a:ext uri="{FF2B5EF4-FFF2-40B4-BE49-F238E27FC236}">
              <a16:creationId xmlns:a16="http://schemas.microsoft.com/office/drawing/2014/main" id="{426B674F-604A-4909-85B3-F97173BA97EF}"/>
            </a:ext>
          </a:extLst>
        </xdr:cNvPr>
        <xdr:cNvPicPr>
          <a:picLocks noChangeAspect="1"/>
        </xdr:cNvPicPr>
      </xdr:nvPicPr>
      <xdr:blipFill>
        <a:blip xmlns:r="http://schemas.openxmlformats.org/officeDocument/2006/relationships" r:embed="rId1"/>
        <a:stretch>
          <a:fillRect/>
        </a:stretch>
      </xdr:blipFill>
      <xdr:spPr>
        <a:xfrm>
          <a:off x="0" y="0"/>
          <a:ext cx="1112520" cy="11530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943381</xdr:colOff>
      <xdr:row>5</xdr:row>
      <xdr:rowOff>97210</xdr:rowOff>
    </xdr:to>
    <xdr:pic>
      <xdr:nvPicPr>
        <xdr:cNvPr id="3" name="Picture 2">
          <a:extLst>
            <a:ext uri="{FF2B5EF4-FFF2-40B4-BE49-F238E27FC236}">
              <a16:creationId xmlns:a16="http://schemas.microsoft.com/office/drawing/2014/main" id="{B3840EBD-99B2-4C10-A017-9D0899A39FE4}"/>
            </a:ext>
          </a:extLst>
        </xdr:cNvPr>
        <xdr:cNvPicPr>
          <a:picLocks noChangeAspect="1"/>
        </xdr:cNvPicPr>
      </xdr:nvPicPr>
      <xdr:blipFill>
        <a:blip xmlns:r="http://schemas.openxmlformats.org/officeDocument/2006/relationships" r:embed="rId1"/>
        <a:stretch>
          <a:fillRect/>
        </a:stretch>
      </xdr:blipFill>
      <xdr:spPr>
        <a:xfrm>
          <a:off x="0" y="0"/>
          <a:ext cx="943381" cy="990319"/>
        </a:xfrm>
        <a:prstGeom prst="rect">
          <a:avLst/>
        </a:prstGeom>
      </xdr:spPr>
    </xdr:pic>
    <xdr:clientData/>
  </xdr:twoCellAnchor>
  <xdr:twoCellAnchor editAs="oneCell">
    <xdr:from>
      <xdr:col>12</xdr:col>
      <xdr:colOff>200025</xdr:colOff>
      <xdr:row>0</xdr:row>
      <xdr:rowOff>0</xdr:rowOff>
    </xdr:from>
    <xdr:to>
      <xdr:col>12</xdr:col>
      <xdr:colOff>895352</xdr:colOff>
      <xdr:row>3</xdr:row>
      <xdr:rowOff>155117</xdr:rowOff>
    </xdr:to>
    <xdr:pic>
      <xdr:nvPicPr>
        <xdr:cNvPr id="4" name="Picture 3">
          <a:extLst>
            <a:ext uri="{FF2B5EF4-FFF2-40B4-BE49-F238E27FC236}">
              <a16:creationId xmlns:a16="http://schemas.microsoft.com/office/drawing/2014/main" id="{F92843F5-0D90-46FC-9C64-837C3ECB6EB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74700" y="0"/>
          <a:ext cx="695325" cy="69804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1113155</xdr:colOff>
      <xdr:row>5</xdr:row>
      <xdr:rowOff>246268</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1112520" cy="1153048"/>
        </a:xfrm>
        <a:prstGeom prst="rect">
          <a:avLst/>
        </a:prstGeom>
      </xdr:spPr>
    </xdr:pic>
    <xdr:clientData/>
  </xdr:twoCellAnchor>
  <xdr:twoCellAnchor editAs="oneCell">
    <xdr:from>
      <xdr:col>0</xdr:col>
      <xdr:colOff>0</xdr:colOff>
      <xdr:row>0</xdr:row>
      <xdr:rowOff>0</xdr:rowOff>
    </xdr:from>
    <xdr:to>
      <xdr:col>0</xdr:col>
      <xdr:colOff>1121410</xdr:colOff>
      <xdr:row>5</xdr:row>
      <xdr:rowOff>246903</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0" y="0"/>
          <a:ext cx="1115695" cy="1149873"/>
        </a:xfrm>
        <a:prstGeom prst="rect">
          <a:avLst/>
        </a:prstGeom>
      </xdr:spPr>
    </xdr:pic>
    <xdr:clientData/>
  </xdr:twoCellAnchor>
  <xdr:twoCellAnchor editAs="oneCell">
    <xdr:from>
      <xdr:col>11</xdr:col>
      <xdr:colOff>446279</xdr:colOff>
      <xdr:row>0</xdr:row>
      <xdr:rowOff>2557</xdr:rowOff>
    </xdr:from>
    <xdr:to>
      <xdr:col>13</xdr:col>
      <xdr:colOff>2822</xdr:colOff>
      <xdr:row>3</xdr:row>
      <xdr:rowOff>142097</xdr:rowOff>
    </xdr:to>
    <xdr:pic>
      <xdr:nvPicPr>
        <xdr:cNvPr id="5" name="Picture 4">
          <a:extLst>
            <a:ext uri="{FF2B5EF4-FFF2-40B4-BE49-F238E27FC236}">
              <a16:creationId xmlns:a16="http://schemas.microsoft.com/office/drawing/2014/main" id="{4847F5A0-A141-8761-BB85-5FB25793F3F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371454" y="2557"/>
          <a:ext cx="687196" cy="68246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1112520</xdr:colOff>
      <xdr:row>5</xdr:row>
      <xdr:rowOff>247799</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1115695" cy="1149873"/>
        </a:xfrm>
        <a:prstGeom prst="rect">
          <a:avLst/>
        </a:prstGeom>
      </xdr:spPr>
    </xdr:pic>
    <xdr:clientData/>
  </xdr:twoCellAnchor>
  <xdr:twoCellAnchor editAs="oneCell">
    <xdr:from>
      <xdr:col>0</xdr:col>
      <xdr:colOff>0</xdr:colOff>
      <xdr:row>0</xdr:row>
      <xdr:rowOff>0</xdr:rowOff>
    </xdr:from>
    <xdr:to>
      <xdr:col>0</xdr:col>
      <xdr:colOff>1112520</xdr:colOff>
      <xdr:row>5</xdr:row>
      <xdr:rowOff>257324</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605118" y="0"/>
          <a:ext cx="1112520" cy="1153795"/>
        </a:xfrm>
        <a:prstGeom prst="rect">
          <a:avLst/>
        </a:prstGeom>
      </xdr:spPr>
    </xdr:pic>
    <xdr:clientData/>
  </xdr:twoCellAnchor>
  <xdr:twoCellAnchor editAs="oneCell">
    <xdr:from>
      <xdr:col>11</xdr:col>
      <xdr:colOff>433392</xdr:colOff>
      <xdr:row>0</xdr:row>
      <xdr:rowOff>4811</xdr:rowOff>
    </xdr:from>
    <xdr:to>
      <xdr:col>13</xdr:col>
      <xdr:colOff>6351</xdr:colOff>
      <xdr:row>4</xdr:row>
      <xdr:rowOff>9294</xdr:rowOff>
    </xdr:to>
    <xdr:pic>
      <xdr:nvPicPr>
        <xdr:cNvPr id="5" name="Picture 4">
          <a:extLst>
            <a:ext uri="{FF2B5EF4-FFF2-40B4-BE49-F238E27FC236}">
              <a16:creationId xmlns:a16="http://schemas.microsoft.com/office/drawing/2014/main" id="{45E7EDAF-78C8-FAFA-0F20-87D188B05EC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633421" y="4811"/>
          <a:ext cx="715959" cy="72165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1115695</xdr:colOff>
      <xdr:row>5</xdr:row>
      <xdr:rowOff>248808</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1115695" cy="1149873"/>
        </a:xfrm>
        <a:prstGeom prst="rect">
          <a:avLst/>
        </a:prstGeom>
      </xdr:spPr>
    </xdr:pic>
    <xdr:clientData/>
  </xdr:twoCellAnchor>
  <xdr:twoCellAnchor editAs="oneCell">
    <xdr:from>
      <xdr:col>0</xdr:col>
      <xdr:colOff>0</xdr:colOff>
      <xdr:row>0</xdr:row>
      <xdr:rowOff>0</xdr:rowOff>
    </xdr:from>
    <xdr:to>
      <xdr:col>0</xdr:col>
      <xdr:colOff>1122045</xdr:colOff>
      <xdr:row>5</xdr:row>
      <xdr:rowOff>248173</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0" y="0"/>
          <a:ext cx="1112520" cy="1153048"/>
        </a:xfrm>
        <a:prstGeom prst="rect">
          <a:avLst/>
        </a:prstGeom>
      </xdr:spPr>
    </xdr:pic>
    <xdr:clientData/>
  </xdr:twoCellAnchor>
  <xdr:twoCellAnchor editAs="oneCell">
    <xdr:from>
      <xdr:col>0</xdr:col>
      <xdr:colOff>3174</xdr:colOff>
      <xdr:row>32</xdr:row>
      <xdr:rowOff>86011</xdr:rowOff>
    </xdr:from>
    <xdr:to>
      <xdr:col>1</xdr:col>
      <xdr:colOff>268381</xdr:colOff>
      <xdr:row>42</xdr:row>
      <xdr:rowOff>391507</xdr:rowOff>
    </xdr:to>
    <xdr:pic>
      <xdr:nvPicPr>
        <xdr:cNvPr id="24" name="Picture 23">
          <a:extLst>
            <a:ext uri="{FF2B5EF4-FFF2-40B4-BE49-F238E27FC236}">
              <a16:creationId xmlns:a16="http://schemas.microsoft.com/office/drawing/2014/main" id="{00000000-0008-0000-0700-000018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58307" r="69122"/>
        <a:stretch/>
      </xdr:blipFill>
      <xdr:spPr>
        <a:xfrm>
          <a:off x="3174" y="15728178"/>
          <a:ext cx="2481404" cy="982195"/>
        </a:xfrm>
        <a:prstGeom prst="rect">
          <a:avLst/>
        </a:prstGeom>
      </xdr:spPr>
    </xdr:pic>
    <xdr:clientData/>
  </xdr:twoCellAnchor>
  <xdr:twoCellAnchor editAs="oneCell">
    <xdr:from>
      <xdr:col>11</xdr:col>
      <xdr:colOff>455807</xdr:colOff>
      <xdr:row>0</xdr:row>
      <xdr:rowOff>12326</xdr:rowOff>
    </xdr:from>
    <xdr:to>
      <xdr:col>12</xdr:col>
      <xdr:colOff>485777</xdr:colOff>
      <xdr:row>3</xdr:row>
      <xdr:rowOff>164054</xdr:rowOff>
    </xdr:to>
    <xdr:pic>
      <xdr:nvPicPr>
        <xdr:cNvPr id="5" name="Picture 4">
          <a:extLst>
            <a:ext uri="{FF2B5EF4-FFF2-40B4-BE49-F238E27FC236}">
              <a16:creationId xmlns:a16="http://schemas.microsoft.com/office/drawing/2014/main" id="{E234C60E-B076-3D2C-9BE6-06C08CC87E5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200007" y="12326"/>
          <a:ext cx="693544" cy="69465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1111250</xdr:colOff>
      <xdr:row>5</xdr:row>
      <xdr:rowOff>263749</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1115695" cy="1149873"/>
        </a:xfrm>
        <a:prstGeom prst="rect">
          <a:avLst/>
        </a:prstGeom>
      </xdr:spPr>
    </xdr:pic>
    <xdr:clientData/>
  </xdr:twoCellAnchor>
  <xdr:twoCellAnchor editAs="oneCell">
    <xdr:from>
      <xdr:col>0</xdr:col>
      <xdr:colOff>0</xdr:colOff>
      <xdr:row>0</xdr:row>
      <xdr:rowOff>0</xdr:rowOff>
    </xdr:from>
    <xdr:to>
      <xdr:col>0</xdr:col>
      <xdr:colOff>1116965</xdr:colOff>
      <xdr:row>5</xdr:row>
      <xdr:rowOff>256764</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0" y="0"/>
          <a:ext cx="1112520" cy="1153048"/>
        </a:xfrm>
        <a:prstGeom prst="rect">
          <a:avLst/>
        </a:prstGeom>
      </xdr:spPr>
    </xdr:pic>
    <xdr:clientData/>
  </xdr:twoCellAnchor>
  <xdr:twoCellAnchor editAs="oneCell">
    <xdr:from>
      <xdr:col>12</xdr:col>
      <xdr:colOff>511832</xdr:colOff>
      <xdr:row>0</xdr:row>
      <xdr:rowOff>11206</xdr:rowOff>
    </xdr:from>
    <xdr:to>
      <xdr:col>13</xdr:col>
      <xdr:colOff>7844</xdr:colOff>
      <xdr:row>3</xdr:row>
      <xdr:rowOff>153578</xdr:rowOff>
    </xdr:to>
    <xdr:pic>
      <xdr:nvPicPr>
        <xdr:cNvPr id="6" name="Picture 5">
          <a:extLst>
            <a:ext uri="{FF2B5EF4-FFF2-40B4-BE49-F238E27FC236}">
              <a16:creationId xmlns:a16="http://schemas.microsoft.com/office/drawing/2014/main" id="{76887307-FADF-9A3B-B77E-5FD1242918E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048538" y="11206"/>
          <a:ext cx="703071" cy="68025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fcanada.fticonsulting.com/RioCanHBCJV/" TargetMode="External"/><Relationship Id="rId1" Type="http://schemas.openxmlformats.org/officeDocument/2006/relationships/hyperlink" Target="https://www.riocan.com/PwCs-Assurance-Statement"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s://www.riocan.com/2026ESG-Report"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s://s29.q4cdn.com/937534249/files/doc_downloads/governance/en/2024/riocan-supplier-code-of-conduct-march-2024.pdf"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hyperlink" Target="https://www.boma.ca/boma-best/" TargetMode="External"/><Relationship Id="rId2" Type="http://schemas.openxmlformats.org/officeDocument/2006/relationships/hyperlink" Target="https://www.gresb.com/gresb-public-disclosure/" TargetMode="External"/><Relationship Id="rId1" Type="http://schemas.openxmlformats.org/officeDocument/2006/relationships/hyperlink" Target="https://www.gresb.com/real-estate-assessment/" TargetMode="External"/><Relationship Id="rId6" Type="http://schemas.openxmlformats.org/officeDocument/2006/relationships/drawing" Target="../drawings/drawing14.xml"/><Relationship Id="rId5" Type="http://schemas.openxmlformats.org/officeDocument/2006/relationships/hyperlink" Target="https://bomacanada.ca/awards-toby-awards/" TargetMode="External"/><Relationship Id="rId4" Type="http://schemas.openxmlformats.org/officeDocument/2006/relationships/hyperlink" Target="https://www.canadastop100.com/toronto/"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iocan.com/2026ESG-Report" TargetMode="External"/><Relationship Id="rId1" Type="http://schemas.openxmlformats.org/officeDocument/2006/relationships/hyperlink" Target="https://s29.q4cdn.com/937534249/files/doc_financials/2025/q4/REI-Q4-2025-Report-to-Unitholders.pdf"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riocan.com/English/corporate-responsibility/reports-and-disclosures/default.aspx"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0B5FA-BD38-485B-BDA8-08FE92CC58EF}">
  <sheetPr codeName="Sheet1">
    <tabColor theme="0"/>
    <pageSetUpPr fitToPage="1"/>
  </sheetPr>
  <dimension ref="A1:S28"/>
  <sheetViews>
    <sheetView tabSelected="1" zoomScale="115" zoomScaleNormal="115" zoomScaleSheetLayoutView="89" workbookViewId="0">
      <selection activeCell="A18" sqref="A18:Q18"/>
    </sheetView>
  </sheetViews>
  <sheetFormatPr defaultColWidth="8.69140625" defaultRowHeight="14.6" x14ac:dyDescent="0.4"/>
  <cols>
    <col min="1" max="1" width="23.15234375" style="1" customWidth="1"/>
    <col min="2" max="2" width="1.15234375" style="1" customWidth="1"/>
    <col min="3" max="3" width="8" style="1" customWidth="1"/>
    <col min="4" max="7" width="8.15234375" style="1" customWidth="1"/>
    <col min="8" max="8" width="9.69140625" style="1" customWidth="1"/>
    <col min="9" max="9" width="12.53515625" style="1" customWidth="1"/>
    <col min="10" max="17" width="8.15234375" style="1" customWidth="1"/>
    <col min="18" max="18" width="2" style="1" customWidth="1"/>
    <col min="19" max="19" width="11.69140625" style="1" customWidth="1"/>
    <col min="20" max="16384" width="8.69140625" style="1"/>
  </cols>
  <sheetData>
    <row r="1" spans="1:19" ht="20.6" x14ac:dyDescent="0.55000000000000004">
      <c r="A1" s="13"/>
      <c r="B1" s="7" t="s">
        <v>0</v>
      </c>
      <c r="C1" s="13"/>
      <c r="D1" s="7"/>
      <c r="E1" s="13"/>
      <c r="K1" s="28"/>
      <c r="L1" s="28"/>
      <c r="M1" s="28"/>
      <c r="N1" s="28"/>
      <c r="O1" s="28"/>
      <c r="P1" s="28"/>
      <c r="Q1" s="3"/>
      <c r="R1" s="28"/>
    </row>
    <row r="2" spans="1:19" ht="18.45" x14ac:dyDescent="0.5">
      <c r="A2" s="8"/>
      <c r="B2" s="14" t="s">
        <v>399</v>
      </c>
      <c r="C2" s="8"/>
      <c r="D2" s="14"/>
      <c r="E2" s="8"/>
      <c r="K2" s="28"/>
      <c r="L2" s="28"/>
      <c r="M2" s="28"/>
      <c r="N2" s="28"/>
      <c r="O2" s="28"/>
      <c r="P2" s="28"/>
      <c r="Q2" s="3"/>
      <c r="R2" s="28"/>
    </row>
    <row r="3" spans="1:19" x14ac:dyDescent="0.4">
      <c r="A3" s="2"/>
      <c r="B3" s="2"/>
      <c r="D3" s="2"/>
      <c r="K3" s="28"/>
      <c r="L3" s="28"/>
      <c r="M3" s="28"/>
      <c r="N3" s="28"/>
      <c r="O3" s="28"/>
      <c r="P3" s="28"/>
      <c r="Q3" s="28"/>
      <c r="R3" s="28"/>
    </row>
    <row r="4" spans="1:19" x14ac:dyDescent="0.4">
      <c r="A4" s="2"/>
      <c r="B4" s="2"/>
      <c r="D4" s="2"/>
      <c r="K4" s="28"/>
      <c r="L4" s="28"/>
      <c r="M4" s="28"/>
      <c r="N4" s="28"/>
      <c r="O4" s="28"/>
      <c r="P4" s="28"/>
      <c r="Q4" s="28"/>
      <c r="R4" s="28"/>
    </row>
    <row r="5" spans="1:19" x14ac:dyDescent="0.4">
      <c r="A5" s="2"/>
      <c r="B5" s="2"/>
      <c r="D5" s="2"/>
    </row>
    <row r="6" spans="1:19" x14ac:dyDescent="0.4">
      <c r="A6" s="2"/>
      <c r="B6" s="2"/>
      <c r="D6" s="2"/>
    </row>
    <row r="7" spans="1:19" ht="15.9" x14ac:dyDescent="0.45">
      <c r="A7" s="348" t="s">
        <v>1</v>
      </c>
      <c r="B7" s="348"/>
      <c r="C7" s="348"/>
      <c r="D7" s="348"/>
      <c r="K7" s="29"/>
      <c r="L7" s="29"/>
      <c r="M7" s="29"/>
      <c r="N7" s="29"/>
      <c r="O7" s="29"/>
      <c r="P7" s="29"/>
      <c r="Q7" s="29"/>
      <c r="R7" s="29"/>
    </row>
    <row r="8" spans="1:19" ht="19.5" customHeight="1" x14ac:dyDescent="0.4">
      <c r="A8" s="335" t="s">
        <v>400</v>
      </c>
      <c r="B8" s="335"/>
      <c r="C8" s="335"/>
      <c r="D8" s="335"/>
      <c r="E8" s="335"/>
      <c r="F8" s="335"/>
      <c r="G8" s="335"/>
      <c r="H8" s="335"/>
      <c r="I8" s="335"/>
      <c r="J8" s="335"/>
      <c r="K8" s="335"/>
      <c r="L8" s="335"/>
      <c r="M8" s="335"/>
      <c r="N8" s="335"/>
      <c r="O8" s="335"/>
      <c r="P8" s="335"/>
      <c r="Q8" s="335"/>
      <c r="R8" s="110"/>
      <c r="S8" s="110"/>
    </row>
    <row r="9" spans="1:19" ht="15.9" x14ac:dyDescent="0.4">
      <c r="A9" s="208" t="s">
        <v>2</v>
      </c>
      <c r="B9" s="27"/>
      <c r="C9" s="27"/>
      <c r="D9" s="27"/>
      <c r="E9" s="27"/>
      <c r="F9" s="27"/>
      <c r="G9" s="27"/>
      <c r="H9" s="209"/>
      <c r="I9" s="209"/>
      <c r="J9" s="209"/>
      <c r="K9" s="209"/>
      <c r="L9" s="209"/>
      <c r="M9" s="209"/>
      <c r="N9" s="209"/>
      <c r="O9" s="209"/>
      <c r="P9" s="209"/>
      <c r="Q9" s="209"/>
    </row>
    <row r="10" spans="1:19" ht="21.65" customHeight="1" x14ac:dyDescent="0.4">
      <c r="A10" s="340" t="s">
        <v>401</v>
      </c>
      <c r="B10" s="340"/>
      <c r="C10" s="340"/>
      <c r="D10" s="340"/>
      <c r="E10" s="340"/>
      <c r="F10" s="340"/>
      <c r="G10" s="340"/>
      <c r="H10" s="340"/>
      <c r="I10" s="340"/>
      <c r="J10" s="340"/>
      <c r="K10" s="340"/>
      <c r="L10" s="340"/>
      <c r="M10" s="340"/>
      <c r="N10" s="340"/>
      <c r="O10" s="340"/>
      <c r="P10" s="340"/>
      <c r="Q10" s="340"/>
      <c r="R10" s="29"/>
      <c r="S10" s="29"/>
    </row>
    <row r="11" spans="1:19" ht="15.9" x14ac:dyDescent="0.45">
      <c r="A11" s="210" t="s">
        <v>3</v>
      </c>
      <c r="B11" s="209"/>
      <c r="C11" s="209"/>
      <c r="D11" s="209"/>
      <c r="E11" s="209"/>
      <c r="F11" s="209"/>
      <c r="G11" s="209"/>
      <c r="H11" s="209"/>
      <c r="I11" s="209"/>
      <c r="J11" s="209"/>
      <c r="K11" s="209"/>
      <c r="L11" s="209"/>
      <c r="M11" s="209"/>
      <c r="N11" s="209"/>
      <c r="O11" s="209"/>
      <c r="P11" s="209"/>
      <c r="Q11" s="209"/>
    </row>
    <row r="12" spans="1:19" ht="36" customHeight="1" x14ac:dyDescent="0.4">
      <c r="A12" s="335" t="s">
        <v>488</v>
      </c>
      <c r="B12" s="335"/>
      <c r="C12" s="335"/>
      <c r="D12" s="335"/>
      <c r="E12" s="335"/>
      <c r="F12" s="335"/>
      <c r="G12" s="335"/>
      <c r="H12" s="335"/>
      <c r="I12" s="335"/>
      <c r="J12" s="335"/>
      <c r="K12" s="335"/>
      <c r="L12" s="335"/>
      <c r="M12" s="335"/>
      <c r="N12" s="335"/>
      <c r="O12" s="335"/>
      <c r="P12" s="335"/>
      <c r="Q12" s="335"/>
      <c r="R12" s="27"/>
      <c r="S12" s="27"/>
    </row>
    <row r="13" spans="1:19" ht="21.65" customHeight="1" x14ac:dyDescent="0.4">
      <c r="A13" s="341" t="s">
        <v>495</v>
      </c>
      <c r="B13" s="337"/>
      <c r="C13" s="337"/>
      <c r="D13" s="337"/>
      <c r="E13" s="337"/>
      <c r="F13" s="337"/>
      <c r="G13" s="337"/>
      <c r="H13" s="337"/>
      <c r="I13" s="337"/>
      <c r="J13" s="337"/>
      <c r="K13" s="337"/>
      <c r="L13" s="337"/>
      <c r="M13" s="337"/>
      <c r="N13" s="337"/>
      <c r="O13" s="337"/>
      <c r="P13" s="337"/>
      <c r="Q13" s="337"/>
      <c r="R13" s="27"/>
      <c r="S13" s="27"/>
    </row>
    <row r="14" spans="1:19" ht="103.5" customHeight="1" x14ac:dyDescent="0.4">
      <c r="A14" s="342" t="s">
        <v>466</v>
      </c>
      <c r="B14" s="342"/>
      <c r="C14" s="342"/>
      <c r="D14" s="342"/>
      <c r="E14" s="342"/>
      <c r="F14" s="342"/>
      <c r="G14" s="342"/>
      <c r="H14" s="342"/>
      <c r="I14" s="342"/>
      <c r="J14" s="342"/>
      <c r="K14" s="342"/>
      <c r="L14" s="342"/>
      <c r="M14" s="342"/>
      <c r="N14" s="342"/>
      <c r="O14" s="342"/>
      <c r="P14" s="342"/>
      <c r="Q14" s="342"/>
      <c r="R14" s="27"/>
    </row>
    <row r="15" spans="1:19" x14ac:dyDescent="0.4">
      <c r="A15" s="345" t="s">
        <v>467</v>
      </c>
      <c r="B15" s="345"/>
      <c r="C15" s="345"/>
      <c r="D15" s="345"/>
      <c r="E15" s="345"/>
      <c r="F15" s="345"/>
      <c r="G15" s="345"/>
      <c r="H15" s="345"/>
      <c r="I15" s="345"/>
      <c r="J15" s="345"/>
      <c r="K15" s="345"/>
      <c r="L15" s="345"/>
      <c r="M15" s="345"/>
      <c r="N15" s="345"/>
      <c r="O15" s="345"/>
      <c r="P15" s="345"/>
      <c r="Q15" s="345"/>
      <c r="R15" s="27"/>
      <c r="S15" s="16"/>
    </row>
    <row r="16" spans="1:19" x14ac:dyDescent="0.4">
      <c r="A16" s="16"/>
      <c r="B16" s="16"/>
      <c r="C16" s="16"/>
      <c r="D16" s="16"/>
      <c r="E16" s="16"/>
      <c r="F16" s="16"/>
      <c r="G16" s="16"/>
      <c r="H16" s="16"/>
      <c r="I16" s="16"/>
      <c r="J16" s="16"/>
      <c r="K16" s="16"/>
      <c r="L16" s="16"/>
      <c r="M16" s="16"/>
      <c r="N16" s="16"/>
      <c r="O16" s="16"/>
      <c r="P16" s="16"/>
      <c r="Q16" s="16"/>
      <c r="R16" s="27"/>
      <c r="S16" s="16"/>
    </row>
    <row r="17" spans="1:19" ht="11.15" customHeight="1" x14ac:dyDescent="0.45">
      <c r="A17" s="15" t="s">
        <v>4</v>
      </c>
      <c r="B17"/>
      <c r="D17"/>
    </row>
    <row r="18" spans="1:19" ht="64" customHeight="1" x14ac:dyDescent="0.4">
      <c r="A18" s="335" t="s">
        <v>472</v>
      </c>
      <c r="B18" s="335"/>
      <c r="C18" s="335"/>
      <c r="D18" s="335"/>
      <c r="E18" s="335"/>
      <c r="F18" s="335"/>
      <c r="G18" s="335"/>
      <c r="H18" s="335"/>
      <c r="I18" s="335"/>
      <c r="J18" s="335"/>
      <c r="K18" s="335"/>
      <c r="L18" s="335"/>
      <c r="M18" s="335"/>
      <c r="N18" s="335"/>
      <c r="O18" s="335"/>
      <c r="P18" s="335"/>
      <c r="Q18" s="335"/>
      <c r="R18" s="110"/>
    </row>
    <row r="19" spans="1:19" ht="14.5" customHeight="1" x14ac:dyDescent="0.4">
      <c r="A19" s="331" t="s">
        <v>307</v>
      </c>
      <c r="B19" s="331"/>
      <c r="C19" s="331"/>
      <c r="D19" s="331"/>
      <c r="E19" s="331"/>
      <c r="F19" s="331"/>
      <c r="G19" s="331"/>
      <c r="H19" s="331"/>
      <c r="I19" s="331"/>
      <c r="J19" s="331"/>
      <c r="K19" s="331"/>
      <c r="L19" s="331"/>
      <c r="M19" s="331"/>
      <c r="N19" s="331"/>
      <c r="O19" s="331"/>
      <c r="P19" s="331"/>
      <c r="Q19" s="331"/>
    </row>
    <row r="21" spans="1:19" ht="15.9" x14ac:dyDescent="0.4">
      <c r="A21" s="343"/>
      <c r="B21" s="343"/>
      <c r="C21" s="350" t="s">
        <v>5</v>
      </c>
      <c r="D21" s="350"/>
      <c r="E21" s="350"/>
      <c r="F21" s="350"/>
      <c r="G21" s="350"/>
      <c r="H21" s="350"/>
    </row>
    <row r="22" spans="1:19" ht="38.15" customHeight="1" x14ac:dyDescent="0.4">
      <c r="A22" s="347" t="s">
        <v>6</v>
      </c>
      <c r="B22" s="347"/>
      <c r="C22" s="346" t="s">
        <v>7</v>
      </c>
      <c r="D22" s="347"/>
      <c r="E22" s="346" t="s">
        <v>8</v>
      </c>
      <c r="F22" s="347"/>
      <c r="G22" s="346" t="s">
        <v>9</v>
      </c>
      <c r="H22" s="347"/>
    </row>
    <row r="23" spans="1:19" x14ac:dyDescent="0.4">
      <c r="A23" s="344" t="s">
        <v>10</v>
      </c>
      <c r="B23" s="344"/>
      <c r="C23" s="344" t="s">
        <v>15</v>
      </c>
      <c r="D23" s="344"/>
      <c r="E23" s="349" t="s">
        <v>12</v>
      </c>
      <c r="F23" s="349"/>
      <c r="G23" s="349" t="s">
        <v>13</v>
      </c>
      <c r="H23" s="349"/>
      <c r="I23" s="18"/>
      <c r="J23" s="18"/>
      <c r="K23" s="18"/>
      <c r="L23" s="18"/>
      <c r="M23" s="18"/>
      <c r="N23" s="18"/>
      <c r="O23" s="18"/>
      <c r="P23" s="18"/>
      <c r="Q23" s="18"/>
      <c r="R23" s="18"/>
      <c r="S23" s="18"/>
    </row>
    <row r="24" spans="1:19" x14ac:dyDescent="0.4">
      <c r="A24" s="344" t="s">
        <v>14</v>
      </c>
      <c r="B24" s="344"/>
      <c r="C24" s="344" t="s">
        <v>11</v>
      </c>
      <c r="D24" s="344"/>
      <c r="E24" s="349" t="s">
        <v>16</v>
      </c>
      <c r="F24" s="349"/>
      <c r="G24" s="349" t="s">
        <v>17</v>
      </c>
      <c r="H24" s="349"/>
    </row>
    <row r="25" spans="1:19" x14ac:dyDescent="0.4">
      <c r="A25" s="344" t="s">
        <v>18</v>
      </c>
      <c r="B25" s="344"/>
      <c r="C25" s="344" t="s">
        <v>19</v>
      </c>
      <c r="D25" s="344"/>
      <c r="E25" s="349" t="s">
        <v>20</v>
      </c>
      <c r="F25" s="349"/>
      <c r="G25" s="349" t="s">
        <v>21</v>
      </c>
      <c r="H25" s="349"/>
    </row>
    <row r="26" spans="1:19" ht="14.5" customHeight="1" x14ac:dyDescent="0.4">
      <c r="A26" s="344" t="s">
        <v>534</v>
      </c>
      <c r="B26" s="344"/>
      <c r="C26" s="344"/>
      <c r="D26" s="344"/>
      <c r="E26" s="349"/>
      <c r="F26" s="349"/>
      <c r="G26" s="349"/>
      <c r="H26" s="349"/>
    </row>
    <row r="27" spans="1:19" x14ac:dyDescent="0.4">
      <c r="A27" s="328" t="s">
        <v>485</v>
      </c>
      <c r="B27" s="53"/>
      <c r="C27" s="53"/>
      <c r="D27" s="53"/>
      <c r="E27" s="53"/>
      <c r="F27" s="53"/>
      <c r="G27" s="53"/>
      <c r="H27" s="53"/>
      <c r="I27" s="53"/>
      <c r="J27" s="53"/>
      <c r="K27" s="53"/>
      <c r="L27" s="53"/>
      <c r="M27" s="53"/>
      <c r="N27" s="53"/>
      <c r="O27" s="53"/>
      <c r="P27" s="53"/>
      <c r="Q27" s="53"/>
    </row>
    <row r="28" spans="1:19" x14ac:dyDescent="0.4">
      <c r="A28" s="339" t="s">
        <v>490</v>
      </c>
      <c r="B28" s="335"/>
      <c r="C28" s="335"/>
      <c r="D28" s="335"/>
      <c r="E28" s="335"/>
      <c r="F28" s="335"/>
      <c r="G28" s="335"/>
      <c r="H28" s="335"/>
      <c r="I28" s="335"/>
      <c r="J28" s="335"/>
      <c r="K28" s="335"/>
      <c r="L28" s="335"/>
      <c r="M28" s="335"/>
      <c r="N28" s="335"/>
      <c r="O28" s="335"/>
      <c r="P28" s="335"/>
      <c r="Q28" s="335"/>
    </row>
  </sheetData>
  <sheetProtection sheet="1" objects="1" scenarios="1"/>
  <mergeCells count="32">
    <mergeCell ref="A7:D7"/>
    <mergeCell ref="C25:D25"/>
    <mergeCell ref="E25:F25"/>
    <mergeCell ref="A19:Q19"/>
    <mergeCell ref="E26:F26"/>
    <mergeCell ref="G26:H26"/>
    <mergeCell ref="G25:H25"/>
    <mergeCell ref="C23:D23"/>
    <mergeCell ref="C21:H21"/>
    <mergeCell ref="A22:B22"/>
    <mergeCell ref="C22:D22"/>
    <mergeCell ref="E23:F23"/>
    <mergeCell ref="G23:H23"/>
    <mergeCell ref="C24:D24"/>
    <mergeCell ref="E24:F24"/>
    <mergeCell ref="G24:H24"/>
    <mergeCell ref="A28:Q28"/>
    <mergeCell ref="A8:Q8"/>
    <mergeCell ref="A10:Q10"/>
    <mergeCell ref="A12:Q12"/>
    <mergeCell ref="A13:Q13"/>
    <mergeCell ref="A14:Q14"/>
    <mergeCell ref="A21:B21"/>
    <mergeCell ref="A23:B23"/>
    <mergeCell ref="A24:B24"/>
    <mergeCell ref="A18:Q18"/>
    <mergeCell ref="A15:Q15"/>
    <mergeCell ref="A25:B25"/>
    <mergeCell ref="E22:F22"/>
    <mergeCell ref="G22:H22"/>
    <mergeCell ref="A26:B26"/>
    <mergeCell ref="C26:D26"/>
  </mergeCells>
  <hyperlinks>
    <hyperlink ref="C23:D23" location="Governance!A1" display="Climate" xr:uid="{D466939D-CC30-477D-9ABF-ECED490F05DB}"/>
    <hyperlink ref="C24:D24" location="Climate!A1" display="Governance" xr:uid="{44475164-26DE-4211-AF55-5ED71DF70910}"/>
    <hyperlink ref="C25:D25" location="Finance!A1" display="Finance" xr:uid="{09F2C12F-7031-479C-8A7B-DEF9E9AE555A}"/>
    <hyperlink ref="E23:F23" location="Environment!A1" display="Environment" xr:uid="{6B891CF5-6129-473A-BE85-A0C4277EABCE}"/>
    <hyperlink ref="E24:F24" location="People!A1" display="People" xr:uid="{CA522858-C90B-4235-BAD4-707B42B8AE61}"/>
    <hyperlink ref="E25:F25" location="Community!A1" display="Community" xr:uid="{6E8D29AD-B625-4DB6-968C-3BA3A687709D}"/>
    <hyperlink ref="G23:H23" location="Tenants!A1" display="Tenants" xr:uid="{9C7E0C40-8BA8-47EB-A6D7-77F1FB0C855F}"/>
    <hyperlink ref="G24:H24" location="Suppliers!A1" display="Suppliers" xr:uid="{8A2D0B56-1F50-4317-B683-17B7D54C87FD}"/>
    <hyperlink ref="G25:H25" location="Industry!A1" display="Industry" xr:uid="{00DB0586-7281-4C1D-9C4B-B9707DDEDD51}"/>
    <hyperlink ref="A23:B23" location="'About RioCan'!A1" display="About RioCan" xr:uid="{BD82F2A3-4931-4FA9-B9C2-2E342B46774A}"/>
    <hyperlink ref="A24:B24" location="'SASB Content Index'!A1" display="SASB Content Index" xr:uid="{819B2573-1B0C-4414-94B8-853723A71831}"/>
    <hyperlink ref="A25:B25" location="'TCFD Content Index'!A1" display="TCFD Content Index" xr:uid="{318C55D6-F2B9-4686-89E2-023E3C4DECDD}"/>
    <hyperlink ref="A15:Q15" r:id="rId1" display="The applicable assurance statement can be found on our website. ---- CHANGE TO THE UPDATED ONE ONCE AVAILABLE" xr:uid="{A612EEDF-B91D-46E4-8568-158E36C0F7C9}"/>
    <hyperlink ref="A27" r:id="rId2" xr:uid="{CB7EAE00-15A7-4BB1-BEA6-1B2CB60C0580}"/>
    <hyperlink ref="A26:B26" location="'Appendix A'!A1" display="Appendix A" xr:uid="{26DF732F-CE5A-4749-B3E0-C31FEE542EE2}"/>
  </hyperlinks>
  <printOptions gridLines="1"/>
  <pageMargins left="0.70866141732283472" right="0.70866141732283472" top="0.74803149606299213" bottom="0.74803149606299213" header="0.31496062992125984" footer="0.31496062992125984"/>
  <pageSetup scale="70" orientation="landscape"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9F019-9746-42EA-965F-4BAF530349B2}">
  <sheetPr codeName="Sheet10">
    <tabColor theme="6" tint="0.39997558519241921"/>
  </sheetPr>
  <dimension ref="A1:R35"/>
  <sheetViews>
    <sheetView topLeftCell="A23" zoomScale="130" zoomScaleNormal="130" workbookViewId="0">
      <selection activeCell="H28" sqref="H28"/>
    </sheetView>
  </sheetViews>
  <sheetFormatPr defaultColWidth="8.69140625" defaultRowHeight="14.6" x14ac:dyDescent="0.4"/>
  <cols>
    <col min="1" max="1" width="21.53515625" style="26" customWidth="1"/>
    <col min="2" max="2" width="10.69140625" style="1" customWidth="1"/>
    <col min="3" max="4" width="9.84375" style="1" bestFit="1" customWidth="1"/>
    <col min="5" max="5" width="11.15234375" style="1" customWidth="1"/>
    <col min="6" max="7" width="9.84375" style="1" bestFit="1" customWidth="1"/>
    <col min="8" max="8" width="10.84375" style="1" customWidth="1"/>
    <col min="9" max="9" width="9.84375" style="1" customWidth="1"/>
    <col min="10" max="13" width="8.15234375" style="1" customWidth="1"/>
    <col min="14" max="14" width="12.69140625" style="1" customWidth="1"/>
    <col min="15" max="17" width="8.15234375" style="1" customWidth="1"/>
    <col min="18" max="18" width="26.15234375" style="1" bestFit="1" customWidth="1"/>
    <col min="19" max="16384" width="8.69140625" style="1"/>
  </cols>
  <sheetData>
    <row r="1" spans="1:18" ht="20.6" x14ac:dyDescent="0.55000000000000004">
      <c r="B1" s="3" t="s">
        <v>0</v>
      </c>
      <c r="C1" s="11"/>
      <c r="N1" s="3" t="s">
        <v>114</v>
      </c>
      <c r="O1" s="3"/>
      <c r="P1" s="5" t="s">
        <v>144</v>
      </c>
    </row>
    <row r="2" spans="1:18" ht="18.45" x14ac:dyDescent="0.5">
      <c r="A2" s="128"/>
      <c r="B2" s="3" t="s">
        <v>399</v>
      </c>
      <c r="C2" s="12"/>
      <c r="N2" s="3" t="s">
        <v>116</v>
      </c>
      <c r="O2" s="3"/>
      <c r="P2" s="5" t="s">
        <v>20</v>
      </c>
    </row>
    <row r="4" spans="1:18" x14ac:dyDescent="0.4">
      <c r="A4" s="6"/>
    </row>
    <row r="5" spans="1:18" x14ac:dyDescent="0.4">
      <c r="A5" s="6"/>
    </row>
    <row r="6" spans="1:18" ht="21" customHeight="1" x14ac:dyDescent="0.4"/>
    <row r="7" spans="1:18" ht="14.5" customHeight="1" x14ac:dyDescent="0.4">
      <c r="A7" s="332" t="s">
        <v>228</v>
      </c>
      <c r="B7" s="332"/>
      <c r="C7" s="332"/>
      <c r="D7" s="332"/>
      <c r="E7" s="332"/>
      <c r="F7" s="332"/>
      <c r="G7" s="332"/>
      <c r="H7" s="332"/>
      <c r="I7" s="332"/>
      <c r="J7" s="332"/>
      <c r="K7" s="332"/>
      <c r="L7" s="332"/>
      <c r="M7" s="332"/>
      <c r="N7" s="332"/>
      <c r="O7" s="332"/>
      <c r="P7" s="332"/>
      <c r="Q7" s="332"/>
    </row>
    <row r="8" spans="1:18" ht="18" customHeight="1" x14ac:dyDescent="0.4">
      <c r="A8" s="338" t="s">
        <v>396</v>
      </c>
      <c r="B8" s="338"/>
      <c r="C8" s="338"/>
      <c r="D8" s="338"/>
      <c r="E8" s="338"/>
      <c r="F8" s="338"/>
      <c r="G8" s="338"/>
      <c r="H8" s="338"/>
      <c r="I8" s="338"/>
      <c r="J8" s="338"/>
      <c r="K8" s="338"/>
      <c r="L8" s="338"/>
      <c r="M8" s="338"/>
      <c r="N8" s="338"/>
      <c r="O8" s="338"/>
      <c r="P8" s="338"/>
      <c r="Q8" s="338"/>
    </row>
    <row r="9" spans="1:18" ht="19.5" customHeight="1" x14ac:dyDescent="0.4">
      <c r="A9" s="336" t="s">
        <v>426</v>
      </c>
      <c r="B9" s="336"/>
      <c r="C9" s="336"/>
      <c r="D9" s="336"/>
      <c r="E9" s="336"/>
      <c r="F9" s="336"/>
      <c r="G9" s="336"/>
      <c r="H9" s="336"/>
      <c r="I9" s="336"/>
      <c r="J9" s="336"/>
      <c r="K9" s="336"/>
      <c r="L9" s="336"/>
      <c r="M9" s="336"/>
      <c r="N9" s="336"/>
      <c r="O9" s="336"/>
      <c r="P9" s="336"/>
      <c r="Q9" s="336"/>
      <c r="R9" s="9"/>
    </row>
    <row r="10" spans="1:18" ht="14.5" customHeight="1" x14ac:dyDescent="0.4">
      <c r="A10" s="332" t="s">
        <v>229</v>
      </c>
      <c r="B10" s="332"/>
      <c r="C10" s="332"/>
      <c r="D10" s="17"/>
      <c r="E10" s="17"/>
      <c r="F10" s="17"/>
      <c r="G10" s="17"/>
      <c r="H10" s="17"/>
      <c r="I10" s="17"/>
      <c r="J10" s="17"/>
      <c r="K10" s="17"/>
      <c r="L10" s="17"/>
      <c r="M10" s="17"/>
      <c r="N10" s="17"/>
      <c r="O10" s="17"/>
      <c r="P10" s="17"/>
      <c r="Q10" s="17"/>
    </row>
    <row r="11" spans="1:18" x14ac:dyDescent="0.4">
      <c r="A11" s="1"/>
    </row>
    <row r="12" spans="1:18" x14ac:dyDescent="0.4">
      <c r="A12" s="444" t="s">
        <v>230</v>
      </c>
      <c r="B12" s="445"/>
      <c r="C12" s="445"/>
      <c r="D12" s="445"/>
    </row>
    <row r="13" spans="1:18" x14ac:dyDescent="0.4">
      <c r="A13" s="78"/>
      <c r="B13" s="79">
        <v>2023</v>
      </c>
      <c r="C13" s="79">
        <v>2024</v>
      </c>
      <c r="D13" s="79">
        <v>2025</v>
      </c>
    </row>
    <row r="14" spans="1:18" ht="33" customHeight="1" x14ac:dyDescent="0.4">
      <c r="A14" s="216" t="s">
        <v>231</v>
      </c>
      <c r="B14" s="243">
        <v>58</v>
      </c>
      <c r="C14" s="243">
        <v>37</v>
      </c>
      <c r="D14" s="243">
        <v>35</v>
      </c>
    </row>
    <row r="15" spans="1:18" ht="33" customHeight="1" x14ac:dyDescent="0.4">
      <c r="A15" s="80" t="s">
        <v>232</v>
      </c>
      <c r="B15" s="242">
        <v>406</v>
      </c>
      <c r="C15" s="242">
        <v>259</v>
      </c>
      <c r="D15" s="242">
        <v>241</v>
      </c>
      <c r="F15" s="322"/>
    </row>
    <row r="16" spans="1:18" ht="33" customHeight="1" x14ac:dyDescent="0.4">
      <c r="A16" s="80" t="s">
        <v>359</v>
      </c>
      <c r="B16" s="242">
        <v>5</v>
      </c>
      <c r="C16" s="242">
        <v>4</v>
      </c>
      <c r="D16" s="242">
        <v>4</v>
      </c>
    </row>
    <row r="17" spans="1:17" ht="33" customHeight="1" x14ac:dyDescent="0.4">
      <c r="A17" s="80" t="s">
        <v>308</v>
      </c>
      <c r="B17" s="242">
        <v>5</v>
      </c>
      <c r="C17" s="242">
        <v>4</v>
      </c>
      <c r="D17" s="242">
        <v>4</v>
      </c>
    </row>
    <row r="18" spans="1:17" ht="15" customHeight="1" x14ac:dyDescent="0.4">
      <c r="A18" s="1"/>
    </row>
    <row r="19" spans="1:17" x14ac:dyDescent="0.4">
      <c r="A19" s="444" t="s">
        <v>337</v>
      </c>
      <c r="B19" s="445"/>
      <c r="C19" s="445"/>
    </row>
    <row r="20" spans="1:17" ht="20.5" customHeight="1" x14ac:dyDescent="0.4">
      <c r="A20" s="78" t="s">
        <v>278</v>
      </c>
      <c r="B20" s="79">
        <v>2024</v>
      </c>
      <c r="C20" s="79">
        <v>2025</v>
      </c>
    </row>
    <row r="21" spans="1:17" ht="15" customHeight="1" x14ac:dyDescent="0.4">
      <c r="A21" s="217" t="s">
        <v>380</v>
      </c>
      <c r="B21" s="269">
        <v>50000</v>
      </c>
      <c r="C21" s="269">
        <v>35000</v>
      </c>
    </row>
    <row r="22" spans="1:17" ht="15.65" customHeight="1" x14ac:dyDescent="0.4">
      <c r="A22" s="217" t="s">
        <v>381</v>
      </c>
      <c r="B22" s="269">
        <v>26339.579999999998</v>
      </c>
      <c r="C22" s="269">
        <v>51146.400000000001</v>
      </c>
      <c r="E22" s="317"/>
    </row>
    <row r="23" spans="1:17" ht="16.3" x14ac:dyDescent="0.4">
      <c r="A23" s="217" t="s">
        <v>382</v>
      </c>
      <c r="B23" s="269">
        <v>535000</v>
      </c>
      <c r="C23" s="269">
        <v>824940</v>
      </c>
      <c r="E23" s="316"/>
    </row>
    <row r="24" spans="1:17" ht="39" customHeight="1" x14ac:dyDescent="0.4">
      <c r="A24" s="446" t="s">
        <v>494</v>
      </c>
      <c r="B24" s="447"/>
      <c r="C24" s="447"/>
      <c r="D24" s="447"/>
      <c r="E24" s="447"/>
      <c r="F24" s="447"/>
      <c r="G24" s="447"/>
      <c r="H24" s="447"/>
      <c r="I24" s="447"/>
      <c r="J24" s="447"/>
      <c r="K24" s="447"/>
      <c r="L24" s="447"/>
      <c r="M24" s="447"/>
      <c r="N24" s="447"/>
      <c r="O24" s="447"/>
      <c r="P24" s="447"/>
      <c r="Q24" s="447"/>
    </row>
    <row r="25" spans="1:17" x14ac:dyDescent="0.4">
      <c r="A25" s="1"/>
    </row>
    <row r="26" spans="1:17" ht="33" customHeight="1" x14ac:dyDescent="0.4">
      <c r="A26" s="359" t="s">
        <v>392</v>
      </c>
      <c r="B26" s="360"/>
      <c r="C26" s="360"/>
      <c r="D26" s="360"/>
      <c r="E26" s="360"/>
      <c r="F26" s="360"/>
      <c r="G26" s="44"/>
      <c r="H26" s="44"/>
      <c r="I26" s="44"/>
    </row>
    <row r="27" spans="1:17" ht="29.15" x14ac:dyDescent="0.4">
      <c r="A27" s="81" t="s">
        <v>233</v>
      </c>
      <c r="B27" s="82">
        <v>2021</v>
      </c>
      <c r="C27" s="82">
        <v>2022</v>
      </c>
      <c r="D27" s="82">
        <v>2023</v>
      </c>
      <c r="E27" s="82">
        <v>2024</v>
      </c>
      <c r="F27" s="82">
        <v>2025</v>
      </c>
      <c r="G27" s="44"/>
    </row>
    <row r="28" spans="1:17" ht="50.6" x14ac:dyDescent="0.4">
      <c r="A28" s="80" t="s">
        <v>383</v>
      </c>
      <c r="B28" s="83">
        <v>43769</v>
      </c>
      <c r="C28" s="83">
        <v>49187</v>
      </c>
      <c r="D28" s="83">
        <v>47730</v>
      </c>
      <c r="E28" s="83">
        <v>56301</v>
      </c>
      <c r="F28" s="83">
        <v>44099</v>
      </c>
      <c r="G28" s="44"/>
    </row>
    <row r="29" spans="1:17" ht="29.15" x14ac:dyDescent="0.4">
      <c r="A29" s="88" t="s">
        <v>234</v>
      </c>
      <c r="B29" s="89">
        <v>10580</v>
      </c>
      <c r="C29" s="89">
        <v>6998</v>
      </c>
      <c r="D29" s="89">
        <v>7807</v>
      </c>
      <c r="E29" s="89">
        <v>7795</v>
      </c>
      <c r="F29" s="89">
        <v>7677</v>
      </c>
      <c r="G29" s="44"/>
    </row>
    <row r="30" spans="1:17" ht="14.5" customHeight="1" x14ac:dyDescent="0.4">
      <c r="A30" s="84" t="s">
        <v>36</v>
      </c>
      <c r="B30" s="85">
        <v>54349</v>
      </c>
      <c r="C30" s="85">
        <v>56185</v>
      </c>
      <c r="D30" s="85">
        <f>D29+D28</f>
        <v>55537</v>
      </c>
      <c r="E30" s="85">
        <f>E29+E28</f>
        <v>64096</v>
      </c>
      <c r="F30" s="85">
        <f>F29+F28</f>
        <v>51776</v>
      </c>
      <c r="G30" s="44"/>
    </row>
    <row r="32" spans="1:17" ht="15" customHeight="1" x14ac:dyDescent="0.4">
      <c r="A32" s="359" t="s">
        <v>376</v>
      </c>
      <c r="B32" s="360"/>
      <c r="C32" s="360"/>
      <c r="D32" s="360"/>
      <c r="E32" s="360"/>
      <c r="F32" s="360"/>
      <c r="H32" s="44"/>
      <c r="I32" s="44"/>
      <c r="J32" s="26"/>
      <c r="K32" s="26"/>
      <c r="L32" s="26"/>
      <c r="M32" s="26"/>
      <c r="N32" s="26"/>
      <c r="O32" s="26"/>
      <c r="P32" s="26"/>
      <c r="Q32" s="26"/>
    </row>
    <row r="33" spans="1:7" x14ac:dyDescent="0.4">
      <c r="A33" s="81"/>
      <c r="B33" s="82">
        <v>2021</v>
      </c>
      <c r="C33" s="82">
        <v>2022</v>
      </c>
      <c r="D33" s="82">
        <v>2023</v>
      </c>
      <c r="E33" s="82">
        <v>2024</v>
      </c>
      <c r="F33" s="82">
        <v>2025</v>
      </c>
    </row>
    <row r="34" spans="1:7" ht="30.9" x14ac:dyDescent="0.4">
      <c r="A34" s="80" t="s">
        <v>235</v>
      </c>
      <c r="B34" s="83">
        <v>214875</v>
      </c>
      <c r="C34" s="83">
        <v>213054</v>
      </c>
      <c r="D34" s="83">
        <v>206574</v>
      </c>
      <c r="E34" s="83">
        <v>221840</v>
      </c>
      <c r="F34" s="83">
        <v>222334</v>
      </c>
    </row>
    <row r="35" spans="1:7" x14ac:dyDescent="0.4">
      <c r="A35" s="442" t="s">
        <v>236</v>
      </c>
      <c r="B35" s="442"/>
      <c r="C35" s="442"/>
      <c r="D35" s="442"/>
      <c r="E35" s="442"/>
      <c r="F35" s="442"/>
      <c r="G35" s="443"/>
    </row>
  </sheetData>
  <sheetProtection sheet="1" objects="1" scenarios="1"/>
  <mergeCells count="10">
    <mergeCell ref="A35:G35"/>
    <mergeCell ref="A7:Q7"/>
    <mergeCell ref="A10:C10"/>
    <mergeCell ref="A9:Q9"/>
    <mergeCell ref="A8:Q8"/>
    <mergeCell ref="A12:D12"/>
    <mergeCell ref="A26:F26"/>
    <mergeCell ref="A32:F32"/>
    <mergeCell ref="A24:Q24"/>
    <mergeCell ref="A19:C19"/>
  </mergeCells>
  <phoneticPr fontId="16" type="noConversion"/>
  <hyperlinks>
    <hyperlink ref="A9:Q9" r:id="rId1" display="https://www.riocan.com/2026ESG-Report" xr:uid="{D35767AF-5732-4425-8720-10E05CCD6E2F}"/>
  </hyperlinks>
  <printOptions gridLines="1"/>
  <pageMargins left="0.7" right="0.7" top="0.75" bottom="0.75" header="0.3" footer="0.3"/>
  <pageSetup paperSize="5" orientation="landscape"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FAE52-3BCB-4A76-989A-44F945D02730}">
  <sheetPr codeName="Sheet11">
    <tabColor theme="1" tint="0.34998626667073579"/>
  </sheetPr>
  <dimension ref="A1:Q29"/>
  <sheetViews>
    <sheetView topLeftCell="A4" zoomScale="85" zoomScaleNormal="85" workbookViewId="0">
      <selection activeCell="N17" sqref="N17"/>
    </sheetView>
  </sheetViews>
  <sheetFormatPr defaultColWidth="8.69140625" defaultRowHeight="14.6" x14ac:dyDescent="0.4"/>
  <cols>
    <col min="1" max="1" width="19.4609375" style="1" customWidth="1"/>
    <col min="2" max="3" width="9.69140625" style="1" customWidth="1"/>
    <col min="4" max="5" width="11.15234375" style="1" customWidth="1"/>
    <col min="6" max="6" width="10.4609375" style="1" customWidth="1"/>
    <col min="7" max="13" width="8.15234375" style="1" customWidth="1"/>
    <col min="14" max="14" width="14.15234375" style="1" customWidth="1"/>
    <col min="15" max="15" width="10.69140625" style="1" customWidth="1"/>
    <col min="16" max="16" width="8.15234375" style="1" customWidth="1"/>
    <col min="17" max="17" width="10.4609375" style="1" customWidth="1"/>
    <col min="18" max="18" width="14.84375" style="1" customWidth="1"/>
    <col min="19" max="19" width="8.69140625" style="1"/>
    <col min="20" max="20" width="11" style="1" customWidth="1"/>
    <col min="21" max="16384" width="8.69140625" style="1"/>
  </cols>
  <sheetData>
    <row r="1" spans="1:17" x14ac:dyDescent="0.4">
      <c r="B1" s="3" t="s">
        <v>0</v>
      </c>
      <c r="C1" s="3"/>
      <c r="N1" s="3" t="s">
        <v>114</v>
      </c>
      <c r="O1" s="3"/>
      <c r="P1" s="5" t="s">
        <v>237</v>
      </c>
    </row>
    <row r="2" spans="1:17" x14ac:dyDescent="0.4">
      <c r="A2"/>
      <c r="B2" s="3" t="s">
        <v>399</v>
      </c>
      <c r="C2" s="3"/>
      <c r="N2" s="3" t="s">
        <v>116</v>
      </c>
      <c r="O2" s="3"/>
      <c r="P2" s="5" t="s">
        <v>13</v>
      </c>
    </row>
    <row r="4" spans="1:17" x14ac:dyDescent="0.4">
      <c r="A4" s="3"/>
    </row>
    <row r="5" spans="1:17" x14ac:dyDescent="0.4">
      <c r="A5" s="3"/>
    </row>
    <row r="6" spans="1:17" ht="21" customHeight="1" x14ac:dyDescent="0.4"/>
    <row r="7" spans="1:17" ht="14.5" customHeight="1" x14ac:dyDescent="0.4">
      <c r="A7" s="332" t="s">
        <v>238</v>
      </c>
      <c r="B7" s="332"/>
      <c r="C7" s="332"/>
      <c r="D7" s="332"/>
      <c r="E7" s="332"/>
      <c r="F7" s="332"/>
      <c r="G7" s="332"/>
      <c r="H7" s="332"/>
      <c r="I7" s="332"/>
      <c r="J7" s="332"/>
      <c r="K7" s="332"/>
      <c r="L7" s="332"/>
      <c r="M7" s="332"/>
      <c r="N7" s="332"/>
      <c r="O7" s="332"/>
      <c r="P7" s="332"/>
      <c r="Q7" s="332"/>
    </row>
    <row r="8" spans="1:17" ht="125.5" customHeight="1" x14ac:dyDescent="0.4">
      <c r="A8" s="335" t="s">
        <v>510</v>
      </c>
      <c r="B8" s="335"/>
      <c r="C8" s="335"/>
      <c r="D8" s="335"/>
      <c r="E8" s="335"/>
      <c r="F8" s="335"/>
      <c r="G8" s="335"/>
      <c r="H8" s="335"/>
      <c r="I8" s="335"/>
      <c r="J8" s="335"/>
      <c r="K8" s="335"/>
      <c r="L8" s="335"/>
      <c r="M8" s="335"/>
      <c r="N8" s="335"/>
      <c r="O8" s="335"/>
      <c r="P8" s="335"/>
      <c r="Q8" s="335"/>
    </row>
    <row r="9" spans="1:17" ht="14.5" customHeight="1" x14ac:dyDescent="0.4">
      <c r="A9" s="332" t="s">
        <v>239</v>
      </c>
      <c r="B9" s="332"/>
      <c r="C9" s="332"/>
      <c r="D9" s="17"/>
      <c r="E9" s="17"/>
      <c r="F9" s="17"/>
      <c r="G9" s="17"/>
      <c r="H9" s="17"/>
      <c r="I9" s="17"/>
      <c r="J9" s="17"/>
      <c r="K9" s="17"/>
      <c r="L9" s="17"/>
      <c r="M9" s="17"/>
      <c r="N9" s="17"/>
      <c r="O9" s="17"/>
      <c r="P9" s="17"/>
      <c r="Q9" s="17"/>
    </row>
    <row r="10" spans="1:17" x14ac:dyDescent="0.4">
      <c r="A10" s="330"/>
      <c r="B10" s="331"/>
      <c r="C10" s="331"/>
      <c r="D10" s="331"/>
      <c r="E10" s="331"/>
      <c r="F10" s="331"/>
      <c r="G10" s="331"/>
      <c r="H10" s="331"/>
      <c r="I10" s="331"/>
      <c r="J10" s="331"/>
      <c r="K10" s="331"/>
      <c r="L10" s="331"/>
      <c r="M10" s="331"/>
      <c r="N10" s="331"/>
      <c r="O10" s="331"/>
      <c r="P10" s="331"/>
      <c r="Q10" s="331"/>
    </row>
    <row r="11" spans="1:17" ht="19.5" customHeight="1" x14ac:dyDescent="0.4">
      <c r="A11" s="450" t="s">
        <v>377</v>
      </c>
      <c r="B11" s="451"/>
      <c r="C11" s="451"/>
      <c r="D11" s="451"/>
      <c r="E11" s="451"/>
      <c r="F11" s="451"/>
    </row>
    <row r="12" spans="1:17" x14ac:dyDescent="0.4">
      <c r="A12" s="449"/>
      <c r="B12" s="449"/>
      <c r="C12" s="449"/>
      <c r="D12" s="115">
        <v>2018</v>
      </c>
      <c r="E12" s="115">
        <v>2021</v>
      </c>
      <c r="F12" s="115">
        <v>2023</v>
      </c>
    </row>
    <row r="13" spans="1:17" x14ac:dyDescent="0.4">
      <c r="A13" s="448" t="s">
        <v>342</v>
      </c>
      <c r="B13" s="448"/>
      <c r="C13" s="448"/>
      <c r="D13" s="77">
        <v>115</v>
      </c>
      <c r="E13" s="77" t="s">
        <v>240</v>
      </c>
      <c r="F13" s="77">
        <v>112</v>
      </c>
    </row>
    <row r="14" spans="1:17" x14ac:dyDescent="0.4">
      <c r="A14" s="448" t="s">
        <v>241</v>
      </c>
      <c r="B14" s="448"/>
      <c r="C14" s="448"/>
      <c r="D14" s="77" t="s">
        <v>242</v>
      </c>
      <c r="E14" s="77" t="s">
        <v>243</v>
      </c>
      <c r="F14" s="77" t="s">
        <v>306</v>
      </c>
    </row>
    <row r="15" spans="1:17" x14ac:dyDescent="0.4">
      <c r="A15" s="448" t="s">
        <v>244</v>
      </c>
      <c r="B15" s="448"/>
      <c r="C15" s="448"/>
      <c r="D15" s="77" t="s">
        <v>245</v>
      </c>
      <c r="E15" s="77" t="s">
        <v>246</v>
      </c>
      <c r="F15" s="77" t="s">
        <v>279</v>
      </c>
    </row>
    <row r="16" spans="1:17" x14ac:dyDescent="0.4">
      <c r="A16" s="448" t="s">
        <v>247</v>
      </c>
      <c r="B16" s="448"/>
      <c r="C16" s="448"/>
      <c r="D16" s="32" t="s">
        <v>248</v>
      </c>
      <c r="E16" s="32" t="s">
        <v>249</v>
      </c>
      <c r="F16" s="77" t="s">
        <v>280</v>
      </c>
    </row>
    <row r="17" spans="1:17" x14ac:dyDescent="0.4">
      <c r="A17" s="448" t="s">
        <v>281</v>
      </c>
      <c r="B17" s="448"/>
      <c r="C17" s="448"/>
      <c r="D17" s="32" t="s">
        <v>282</v>
      </c>
      <c r="E17" s="32" t="s">
        <v>283</v>
      </c>
      <c r="F17" s="77" t="s">
        <v>284</v>
      </c>
    </row>
    <row r="18" spans="1:17" x14ac:dyDescent="0.4">
      <c r="A18" s="452" t="s">
        <v>384</v>
      </c>
      <c r="B18" s="452"/>
      <c r="C18" s="452"/>
      <c r="D18" s="452"/>
      <c r="E18" s="452"/>
      <c r="F18" s="452"/>
      <c r="G18" s="452"/>
      <c r="H18" s="452"/>
      <c r="I18" s="452"/>
      <c r="J18" s="452"/>
      <c r="K18" s="452"/>
      <c r="L18" s="452"/>
      <c r="M18" s="452"/>
      <c r="N18" s="452"/>
      <c r="O18" s="452"/>
      <c r="P18" s="452"/>
      <c r="Q18" s="452"/>
    </row>
    <row r="20" spans="1:17" ht="61.5" customHeight="1" x14ac:dyDescent="0.4">
      <c r="A20" s="361" t="s">
        <v>250</v>
      </c>
      <c r="B20" s="331"/>
      <c r="C20" s="331"/>
      <c r="D20" s="331"/>
      <c r="E20" s="331"/>
      <c r="F20" s="331"/>
      <c r="G20" s="331"/>
      <c r="H20" s="331"/>
      <c r="I20" s="331"/>
      <c r="J20" s="331"/>
      <c r="K20" s="331"/>
      <c r="L20" s="331"/>
      <c r="M20" s="331"/>
      <c r="N20" s="331"/>
      <c r="O20" s="331"/>
      <c r="P20" s="331"/>
      <c r="Q20" s="331"/>
    </row>
    <row r="21" spans="1:17" ht="31.5" customHeight="1" x14ac:dyDescent="0.4">
      <c r="A21" s="359" t="s">
        <v>251</v>
      </c>
      <c r="B21" s="360"/>
      <c r="C21" s="360"/>
      <c r="D21" s="360"/>
      <c r="E21" s="360"/>
      <c r="F21" s="360"/>
      <c r="G21" s="29"/>
      <c r="H21" s="29"/>
      <c r="I21" s="29"/>
      <c r="J21" s="29"/>
      <c r="K21" s="29"/>
      <c r="L21" s="29"/>
      <c r="M21" s="29"/>
      <c r="N21" s="29"/>
      <c r="O21" s="29"/>
      <c r="P21" s="29"/>
      <c r="Q21" s="29"/>
    </row>
    <row r="22" spans="1:17" x14ac:dyDescent="0.4">
      <c r="A22" s="111"/>
      <c r="B22" s="115">
        <v>2021</v>
      </c>
      <c r="C22" s="115">
        <v>2022</v>
      </c>
      <c r="D22" s="115">
        <v>2023</v>
      </c>
      <c r="E22" s="115">
        <v>2024</v>
      </c>
      <c r="F22" s="115">
        <v>2025</v>
      </c>
      <c r="G22" s="29"/>
    </row>
    <row r="23" spans="1:17" x14ac:dyDescent="0.4">
      <c r="A23" s="55" t="s">
        <v>252</v>
      </c>
      <c r="B23" s="56">
        <v>0.9</v>
      </c>
      <c r="C23" s="56">
        <v>0.9</v>
      </c>
      <c r="D23" s="155">
        <v>0.9</v>
      </c>
      <c r="E23" s="155">
        <v>0.9</v>
      </c>
      <c r="F23" s="155">
        <v>0.9</v>
      </c>
      <c r="G23" s="29"/>
    </row>
    <row r="24" spans="1:17" x14ac:dyDescent="0.4">
      <c r="A24" s="390" t="s">
        <v>253</v>
      </c>
      <c r="B24" s="331"/>
      <c r="C24" s="331"/>
      <c r="D24" s="331"/>
      <c r="E24" s="331"/>
      <c r="F24" s="331"/>
      <c r="G24" s="331"/>
      <c r="H24" s="331"/>
      <c r="I24" s="331"/>
      <c r="J24" s="331"/>
      <c r="K24" s="331"/>
      <c r="L24" s="331"/>
      <c r="M24" s="331"/>
      <c r="N24" s="331"/>
      <c r="O24" s="331"/>
      <c r="P24" s="331"/>
      <c r="Q24" s="331"/>
    </row>
    <row r="27" spans="1:17" x14ac:dyDescent="0.4">
      <c r="A27" s="24"/>
      <c r="B27" s="24"/>
      <c r="C27" s="24"/>
      <c r="D27" s="24"/>
      <c r="E27" s="24"/>
      <c r="F27" s="24"/>
      <c r="G27" s="24"/>
      <c r="H27" s="24"/>
      <c r="I27" s="24"/>
      <c r="J27" s="24"/>
      <c r="K27" s="24"/>
      <c r="L27" s="24"/>
      <c r="M27" s="24"/>
    </row>
    <row r="29" spans="1:17" ht="28.4" customHeight="1" x14ac:dyDescent="0.4"/>
  </sheetData>
  <sheetProtection sheet="1" objects="1" scenarios="1"/>
  <mergeCells count="15">
    <mergeCell ref="A24:Q24"/>
    <mergeCell ref="A16:C16"/>
    <mergeCell ref="A17:C17"/>
    <mergeCell ref="A20:Q20"/>
    <mergeCell ref="A21:F21"/>
    <mergeCell ref="A18:Q18"/>
    <mergeCell ref="A13:C13"/>
    <mergeCell ref="A14:C14"/>
    <mergeCell ref="A15:C15"/>
    <mergeCell ref="A7:Q7"/>
    <mergeCell ref="A9:C9"/>
    <mergeCell ref="A10:Q10"/>
    <mergeCell ref="A8:Q8"/>
    <mergeCell ref="A12:C12"/>
    <mergeCell ref="A11:F11"/>
  </mergeCells>
  <phoneticPr fontId="16" type="noConversion"/>
  <printOptions gridLines="1"/>
  <pageMargins left="0.7" right="0.7" top="0.75" bottom="0.75" header="0.3" footer="0.3"/>
  <pageSetup paperSize="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62570-AFED-4DD4-B1CB-96F348F45750}">
  <sheetPr codeName="Sheet12">
    <tabColor theme="1" tint="0.34998626667073579"/>
  </sheetPr>
  <dimension ref="A1:V16"/>
  <sheetViews>
    <sheetView zoomScale="85" zoomScaleNormal="85" workbookViewId="0">
      <selection activeCell="A16" sqref="A16:Q16"/>
    </sheetView>
  </sheetViews>
  <sheetFormatPr defaultColWidth="8.69140625" defaultRowHeight="14.6" x14ac:dyDescent="0.4"/>
  <cols>
    <col min="1" max="1" width="24.15234375" style="1" customWidth="1"/>
    <col min="2" max="6" width="11.53515625" style="1" customWidth="1"/>
    <col min="7" max="7" width="12" style="1" customWidth="1"/>
    <col min="8" max="8" width="10.4609375" style="1" customWidth="1"/>
    <col min="9" max="14" width="8.15234375" style="1" customWidth="1"/>
    <col min="15" max="15" width="14.23046875" style="1" customWidth="1"/>
    <col min="16" max="16" width="8.15234375" style="1" customWidth="1"/>
    <col min="17" max="17" width="10.53515625" style="1" customWidth="1"/>
    <col min="18" max="19" width="8.69140625" style="1"/>
    <col min="20" max="20" width="11.4609375" style="1" customWidth="1"/>
    <col min="21" max="21" width="8.69140625" style="1"/>
    <col min="22" max="22" width="14.53515625" style="1" bestFit="1" customWidth="1"/>
    <col min="23" max="16384" width="8.69140625" style="1"/>
  </cols>
  <sheetData>
    <row r="1" spans="1:22" x14ac:dyDescent="0.4">
      <c r="B1" s="136" t="s">
        <v>0</v>
      </c>
      <c r="C1" s="3"/>
      <c r="N1" s="3" t="s">
        <v>114</v>
      </c>
      <c r="O1" s="3"/>
      <c r="P1" s="5" t="s">
        <v>237</v>
      </c>
    </row>
    <row r="2" spans="1:22" x14ac:dyDescent="0.4">
      <c r="B2" s="137" t="s">
        <v>399</v>
      </c>
      <c r="C2" s="3"/>
      <c r="N2" s="3" t="s">
        <v>116</v>
      </c>
      <c r="O2" s="3"/>
      <c r="P2" s="5" t="s">
        <v>17</v>
      </c>
    </row>
    <row r="4" spans="1:22" x14ac:dyDescent="0.4">
      <c r="A4" s="3"/>
    </row>
    <row r="5" spans="1:22" x14ac:dyDescent="0.4">
      <c r="A5" s="3"/>
    </row>
    <row r="6" spans="1:22" ht="21" customHeight="1" x14ac:dyDescent="0.4"/>
    <row r="7" spans="1:22" ht="14.5" customHeight="1" x14ac:dyDescent="0.4">
      <c r="A7" s="332" t="s">
        <v>254</v>
      </c>
      <c r="B7" s="332"/>
      <c r="C7" s="332"/>
      <c r="D7" s="332"/>
      <c r="E7" s="332"/>
      <c r="F7" s="332"/>
      <c r="G7" s="332"/>
      <c r="H7" s="332"/>
      <c r="I7" s="332"/>
      <c r="J7" s="332"/>
      <c r="K7" s="332"/>
      <c r="L7" s="332"/>
      <c r="M7" s="332"/>
      <c r="N7" s="332"/>
      <c r="O7" s="332"/>
      <c r="P7" s="332"/>
      <c r="Q7" s="332"/>
    </row>
    <row r="8" spans="1:22" ht="231" customHeight="1" x14ac:dyDescent="0.4">
      <c r="A8" s="330" t="s">
        <v>470</v>
      </c>
      <c r="B8" s="330"/>
      <c r="C8" s="330"/>
      <c r="D8" s="330"/>
      <c r="E8" s="330"/>
      <c r="F8" s="330"/>
      <c r="G8" s="330"/>
      <c r="H8" s="330"/>
      <c r="I8" s="330"/>
      <c r="J8" s="330"/>
      <c r="K8" s="330"/>
      <c r="L8" s="330"/>
      <c r="M8" s="330"/>
      <c r="N8" s="330"/>
      <c r="O8" s="330"/>
      <c r="P8" s="330"/>
      <c r="Q8" s="330"/>
      <c r="V8" s="316"/>
    </row>
    <row r="9" spans="1:22" ht="18" customHeight="1" x14ac:dyDescent="0.4">
      <c r="A9" s="336" t="s">
        <v>358</v>
      </c>
      <c r="B9" s="336"/>
      <c r="C9" s="336"/>
      <c r="D9" s="336"/>
      <c r="E9" s="336"/>
      <c r="F9" s="336"/>
      <c r="G9" s="336"/>
      <c r="H9" s="336"/>
      <c r="I9" s="336"/>
      <c r="J9" s="336"/>
      <c r="K9" s="336"/>
      <c r="L9" s="336"/>
      <c r="M9" s="336"/>
      <c r="N9" s="336"/>
      <c r="O9" s="336"/>
      <c r="P9" s="336"/>
      <c r="Q9" s="336"/>
      <c r="V9" s="316"/>
    </row>
    <row r="10" spans="1:22" x14ac:dyDescent="0.4">
      <c r="A10" s="27"/>
      <c r="B10" s="27"/>
      <c r="C10" s="27"/>
      <c r="D10" s="27"/>
      <c r="E10" s="27"/>
      <c r="F10" s="27"/>
      <c r="G10" s="27"/>
      <c r="H10" s="27"/>
      <c r="I10" s="27"/>
      <c r="J10" s="27"/>
      <c r="K10" s="27"/>
      <c r="L10" s="27"/>
      <c r="M10" s="27"/>
      <c r="N10" s="27"/>
      <c r="O10" s="27"/>
      <c r="P10" s="27"/>
      <c r="Q10" s="27"/>
      <c r="V10" s="326"/>
    </row>
    <row r="11" spans="1:22" ht="14.5" customHeight="1" x14ac:dyDescent="0.4">
      <c r="A11" s="332" t="s">
        <v>255</v>
      </c>
      <c r="B11" s="332"/>
      <c r="C11" s="332"/>
      <c r="D11" s="17"/>
      <c r="E11" s="17"/>
      <c r="F11" s="17"/>
      <c r="G11" s="17"/>
      <c r="H11" s="17"/>
      <c r="I11" s="17"/>
      <c r="J11" s="17"/>
      <c r="K11" s="17"/>
      <c r="L11" s="17"/>
      <c r="M11" s="17"/>
      <c r="N11" s="17"/>
      <c r="O11" s="17"/>
      <c r="P11" s="17"/>
      <c r="Q11" s="17"/>
    </row>
    <row r="12" spans="1:22" x14ac:dyDescent="0.4">
      <c r="V12" s="321"/>
    </row>
    <row r="13" spans="1:22" ht="16.3" x14ac:dyDescent="0.4">
      <c r="A13" s="444" t="s">
        <v>256</v>
      </c>
      <c r="B13" s="445"/>
      <c r="C13" s="445"/>
      <c r="D13" s="445"/>
      <c r="E13" s="445"/>
      <c r="F13" s="445"/>
      <c r="H13" s="265"/>
      <c r="V13" s="321"/>
    </row>
    <row r="14" spans="1:22" x14ac:dyDescent="0.4">
      <c r="A14" s="86" t="s">
        <v>257</v>
      </c>
      <c r="B14" s="82">
        <v>2021</v>
      </c>
      <c r="C14" s="82">
        <v>2022</v>
      </c>
      <c r="D14" s="82">
        <v>2023</v>
      </c>
      <c r="E14" s="82">
        <v>2024</v>
      </c>
      <c r="F14" s="82">
        <v>2025</v>
      </c>
    </row>
    <row r="15" spans="1:22" x14ac:dyDescent="0.4">
      <c r="A15" s="54" t="s">
        <v>258</v>
      </c>
      <c r="B15" s="154">
        <v>99.3</v>
      </c>
      <c r="C15" s="154">
        <v>99.1</v>
      </c>
      <c r="D15" s="154">
        <v>99.41</v>
      </c>
      <c r="E15" s="154">
        <v>99.38</v>
      </c>
      <c r="F15" s="327">
        <v>99.47</v>
      </c>
    </row>
    <row r="16" spans="1:22" ht="125.15" customHeight="1" x14ac:dyDescent="0.4">
      <c r="A16" s="357" t="s">
        <v>259</v>
      </c>
      <c r="B16" s="330"/>
      <c r="C16" s="330"/>
      <c r="D16" s="330"/>
      <c r="E16" s="330"/>
      <c r="F16" s="330"/>
      <c r="G16" s="330"/>
      <c r="H16" s="330"/>
      <c r="I16" s="330"/>
      <c r="J16" s="330"/>
      <c r="K16" s="330"/>
      <c r="L16" s="330"/>
      <c r="M16" s="330"/>
      <c r="N16" s="330"/>
      <c r="O16" s="330"/>
      <c r="P16" s="330"/>
      <c r="Q16" s="330"/>
    </row>
  </sheetData>
  <sheetProtection sheet="1" objects="1" scenarios="1"/>
  <mergeCells count="6">
    <mergeCell ref="A7:Q7"/>
    <mergeCell ref="A11:C11"/>
    <mergeCell ref="A16:Q16"/>
    <mergeCell ref="A8:Q8"/>
    <mergeCell ref="A9:Q9"/>
    <mergeCell ref="A13:F13"/>
  </mergeCells>
  <hyperlinks>
    <hyperlink ref="A9:Q9" r:id="rId1" display="For more information, please refer to our Supplier Code of Conduct" xr:uid="{226346C6-116F-434C-8576-6BB05B68DCC4}"/>
  </hyperlinks>
  <printOptions gridLines="1"/>
  <pageMargins left="0.7" right="0.7" top="0.75" bottom="0.75" header="0.3" footer="0.3"/>
  <pageSetup paperSize="5"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310F1-B06B-439F-83AA-F3682A9AC048}">
  <sheetPr codeName="Sheet13">
    <tabColor theme="1" tint="0.34998626667073579"/>
  </sheetPr>
  <dimension ref="A1:W19"/>
  <sheetViews>
    <sheetView zoomScale="90" zoomScaleNormal="90" workbookViewId="0">
      <selection activeCell="A8" sqref="A8:Q8"/>
    </sheetView>
  </sheetViews>
  <sheetFormatPr defaultColWidth="8.69140625" defaultRowHeight="14.6" x14ac:dyDescent="0.4"/>
  <cols>
    <col min="1" max="1" width="17.53515625" style="1" bestFit="1" customWidth="1"/>
    <col min="2" max="14" width="8.15234375" style="1" customWidth="1"/>
    <col min="15" max="15" width="10.23046875" style="1" customWidth="1"/>
    <col min="16" max="16" width="8.15234375" style="1" customWidth="1"/>
    <col min="17" max="17" width="10.84375" style="1" customWidth="1"/>
    <col min="18" max="18" width="8.69140625" style="1"/>
    <col min="19" max="19" width="65.53515625" style="1" bestFit="1" customWidth="1"/>
    <col min="20" max="16384" width="8.69140625" style="1"/>
  </cols>
  <sheetData>
    <row r="1" spans="1:17" ht="20.6" x14ac:dyDescent="0.55000000000000004">
      <c r="B1" s="11" t="s">
        <v>0</v>
      </c>
      <c r="C1" s="11"/>
      <c r="N1" s="3" t="s">
        <v>114</v>
      </c>
      <c r="O1" s="3"/>
      <c r="P1" s="5" t="s">
        <v>237</v>
      </c>
    </row>
    <row r="2" spans="1:17" ht="18.45" x14ac:dyDescent="0.5">
      <c r="A2"/>
      <c r="B2" s="12" t="s">
        <v>399</v>
      </c>
      <c r="C2" s="12"/>
      <c r="N2" s="3" t="s">
        <v>116</v>
      </c>
      <c r="O2" s="3"/>
      <c r="P2" s="5" t="s">
        <v>21</v>
      </c>
    </row>
    <row r="4" spans="1:17" x14ac:dyDescent="0.4">
      <c r="A4" s="3"/>
    </row>
    <row r="5" spans="1:17" x14ac:dyDescent="0.4">
      <c r="A5" s="3"/>
    </row>
    <row r="6" spans="1:17" ht="21" customHeight="1" x14ac:dyDescent="0.4"/>
    <row r="7" spans="1:17" ht="14.5" customHeight="1" x14ac:dyDescent="0.4">
      <c r="A7" s="332" t="s">
        <v>260</v>
      </c>
      <c r="B7" s="332"/>
      <c r="C7" s="332"/>
      <c r="D7" s="332"/>
      <c r="E7" s="332"/>
      <c r="F7" s="332"/>
      <c r="G7" s="332"/>
      <c r="H7" s="332"/>
      <c r="I7" s="332"/>
      <c r="J7" s="332"/>
      <c r="K7" s="332"/>
      <c r="L7" s="332"/>
      <c r="M7" s="332"/>
      <c r="N7" s="332"/>
      <c r="O7" s="332"/>
      <c r="P7" s="332"/>
      <c r="Q7" s="332"/>
    </row>
    <row r="8" spans="1:17" ht="145" customHeight="1" x14ac:dyDescent="0.4">
      <c r="A8" s="335" t="s">
        <v>511</v>
      </c>
      <c r="B8" s="335"/>
      <c r="C8" s="335"/>
      <c r="D8" s="335"/>
      <c r="E8" s="335"/>
      <c r="F8" s="335"/>
      <c r="G8" s="335"/>
      <c r="H8" s="335"/>
      <c r="I8" s="335"/>
      <c r="J8" s="335"/>
      <c r="K8" s="335"/>
      <c r="L8" s="335"/>
      <c r="M8" s="335"/>
      <c r="N8" s="335"/>
      <c r="O8" s="335"/>
      <c r="P8" s="335"/>
      <c r="Q8" s="335"/>
    </row>
    <row r="9" spans="1:17" x14ac:dyDescent="0.4">
      <c r="A9" s="453"/>
      <c r="B9" s="330"/>
      <c r="C9" s="330"/>
      <c r="D9" s="330"/>
      <c r="E9" s="330"/>
      <c r="F9" s="330"/>
      <c r="G9" s="330"/>
      <c r="H9" s="330"/>
      <c r="I9" s="330"/>
      <c r="J9" s="330"/>
      <c r="K9" s="330"/>
      <c r="L9" s="330"/>
      <c r="M9" s="330"/>
      <c r="N9" s="330"/>
      <c r="O9" s="330"/>
      <c r="P9" s="330"/>
      <c r="Q9" s="330"/>
    </row>
    <row r="10" spans="1:17" x14ac:dyDescent="0.4">
      <c r="A10" s="450" t="s">
        <v>261</v>
      </c>
      <c r="B10" s="451"/>
      <c r="C10" s="451"/>
      <c r="D10" s="451"/>
      <c r="E10" s="451"/>
      <c r="F10" s="451"/>
    </row>
    <row r="11" spans="1:17" ht="28.4" customHeight="1" x14ac:dyDescent="0.4">
      <c r="A11" s="138"/>
      <c r="B11" s="218">
        <v>2021</v>
      </c>
      <c r="C11" s="218">
        <v>2022</v>
      </c>
      <c r="D11" s="218">
        <v>2023</v>
      </c>
      <c r="E11" s="218">
        <v>2024</v>
      </c>
      <c r="F11" s="218">
        <v>2025</v>
      </c>
    </row>
    <row r="12" spans="1:17" x14ac:dyDescent="0.4">
      <c r="A12" s="10" t="s">
        <v>262</v>
      </c>
      <c r="B12" s="32" t="s">
        <v>125</v>
      </c>
      <c r="C12" s="32" t="s">
        <v>125</v>
      </c>
      <c r="D12" s="32" t="s">
        <v>125</v>
      </c>
      <c r="E12" s="32" t="s">
        <v>125</v>
      </c>
      <c r="F12" s="32" t="s">
        <v>125</v>
      </c>
    </row>
    <row r="13" spans="1:17" ht="16.3" x14ac:dyDescent="0.4">
      <c r="A13" s="10" t="s">
        <v>263</v>
      </c>
      <c r="B13" s="32" t="s">
        <v>125</v>
      </c>
      <c r="C13" s="32" t="s">
        <v>125</v>
      </c>
      <c r="D13" s="32" t="s">
        <v>125</v>
      </c>
      <c r="E13" s="32" t="s">
        <v>125</v>
      </c>
      <c r="F13" s="32" t="s">
        <v>125</v>
      </c>
    </row>
    <row r="14" spans="1:17" ht="16.3" x14ac:dyDescent="0.4">
      <c r="A14" s="10" t="s">
        <v>264</v>
      </c>
      <c r="B14" s="32" t="s">
        <v>125</v>
      </c>
      <c r="C14" s="32" t="s">
        <v>125</v>
      </c>
      <c r="D14" s="32" t="s">
        <v>125</v>
      </c>
      <c r="E14" s="32" t="s">
        <v>125</v>
      </c>
      <c r="F14" s="32" t="s">
        <v>125</v>
      </c>
    </row>
    <row r="15" spans="1:17" ht="16.3" x14ac:dyDescent="0.4">
      <c r="A15" s="30" t="s">
        <v>265</v>
      </c>
      <c r="B15" s="32" t="s">
        <v>125</v>
      </c>
      <c r="C15" s="32" t="s">
        <v>125</v>
      </c>
      <c r="D15" s="32" t="s">
        <v>125</v>
      </c>
      <c r="E15" s="32" t="s">
        <v>125</v>
      </c>
      <c r="F15" s="32" t="s">
        <v>125</v>
      </c>
    </row>
    <row r="16" spans="1:17" ht="16.3" x14ac:dyDescent="0.4">
      <c r="A16" s="30" t="s">
        <v>266</v>
      </c>
      <c r="B16" s="59" t="s">
        <v>125</v>
      </c>
      <c r="C16" s="59" t="s">
        <v>125</v>
      </c>
      <c r="D16" s="59" t="s">
        <v>125</v>
      </c>
      <c r="E16" s="59" t="s">
        <v>125</v>
      </c>
      <c r="F16" s="59" t="s">
        <v>125</v>
      </c>
    </row>
    <row r="17" spans="1:23" ht="16.3" x14ac:dyDescent="0.4">
      <c r="A17" s="10" t="s">
        <v>437</v>
      </c>
      <c r="B17" s="32" t="s">
        <v>184</v>
      </c>
      <c r="C17" s="59" t="s">
        <v>125</v>
      </c>
      <c r="D17" s="59" t="s">
        <v>125</v>
      </c>
      <c r="E17" s="59" t="s">
        <v>125</v>
      </c>
      <c r="F17" s="59" t="s">
        <v>125</v>
      </c>
    </row>
    <row r="18" spans="1:23" ht="77.5" customHeight="1" x14ac:dyDescent="0.4">
      <c r="A18" s="357" t="s">
        <v>438</v>
      </c>
      <c r="B18" s="331"/>
      <c r="C18" s="331"/>
      <c r="D18" s="331"/>
      <c r="E18" s="331"/>
      <c r="F18" s="331"/>
      <c r="G18" s="331"/>
      <c r="H18" s="331"/>
      <c r="I18" s="331"/>
      <c r="J18" s="331"/>
      <c r="K18" s="331"/>
      <c r="L18" s="331"/>
      <c r="M18" s="331"/>
      <c r="N18" s="331"/>
      <c r="O18" s="331"/>
      <c r="P18" s="331"/>
      <c r="Q18" s="331"/>
    </row>
    <row r="19" spans="1:23" x14ac:dyDescent="0.4">
      <c r="A19" s="26"/>
      <c r="B19" s="26"/>
      <c r="C19" s="26"/>
      <c r="D19" s="26"/>
      <c r="E19" s="26"/>
      <c r="F19" s="26"/>
      <c r="G19" s="26"/>
      <c r="H19" s="26"/>
      <c r="I19" s="26"/>
      <c r="J19" s="26"/>
      <c r="K19" s="26"/>
      <c r="L19" s="26"/>
      <c r="M19" s="26"/>
      <c r="N19" s="26"/>
      <c r="O19" s="26"/>
      <c r="P19" s="26"/>
      <c r="Q19" s="26"/>
      <c r="R19" s="26"/>
      <c r="S19" s="26"/>
      <c r="T19" s="26"/>
      <c r="U19" s="26"/>
      <c r="V19" s="26"/>
      <c r="W19" s="26"/>
    </row>
  </sheetData>
  <sheetProtection sheet="1" objects="1" scenarios="1"/>
  <mergeCells count="5">
    <mergeCell ref="A9:Q9"/>
    <mergeCell ref="A18:Q18"/>
    <mergeCell ref="A7:Q7"/>
    <mergeCell ref="A8:Q8"/>
    <mergeCell ref="A10:F10"/>
  </mergeCells>
  <printOptions gridLines="1"/>
  <pageMargins left="0.7" right="0.7" top="0.75" bottom="0.75" header="0.3" footer="0.3"/>
  <pageSetup paperSize="5"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BAF46-4A1F-44CE-84AE-783A36D1731A}">
  <dimension ref="A1:DE1076"/>
  <sheetViews>
    <sheetView workbookViewId="0">
      <selection activeCell="A23" sqref="A23:Q23"/>
    </sheetView>
  </sheetViews>
  <sheetFormatPr defaultRowHeight="14.6" x14ac:dyDescent="0.4"/>
  <cols>
    <col min="1" max="1" width="17.4609375" customWidth="1"/>
  </cols>
  <sheetData>
    <row r="1" spans="1:109" ht="20.6" x14ac:dyDescent="0.55000000000000004">
      <c r="A1" s="1"/>
      <c r="B1" s="11" t="s">
        <v>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row>
    <row r="2" spans="1:109" ht="18.45" x14ac:dyDescent="0.5">
      <c r="A2" s="1"/>
      <c r="B2" s="12" t="s">
        <v>399</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row>
    <row r="3" spans="1:109" x14ac:dyDescent="0.4">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row>
    <row r="4" spans="1:109" x14ac:dyDescent="0.4">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row>
    <row r="5" spans="1:109" x14ac:dyDescent="0.4">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row>
    <row r="6" spans="1:109" x14ac:dyDescent="0.4">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row>
    <row r="7" spans="1:109" x14ac:dyDescent="0.4">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row>
    <row r="8" spans="1:109" x14ac:dyDescent="0.4">
      <c r="A8" s="332" t="s">
        <v>527</v>
      </c>
      <c r="B8" s="332"/>
      <c r="C8" s="332"/>
      <c r="D8" s="332"/>
      <c r="E8" s="332"/>
      <c r="F8" s="332"/>
      <c r="G8" s="332"/>
      <c r="H8" s="332"/>
      <c r="I8" s="332"/>
      <c r="J8" s="332"/>
      <c r="K8" s="332"/>
      <c r="L8" s="332"/>
      <c r="M8" s="332"/>
      <c r="N8" s="332"/>
      <c r="O8" s="332"/>
      <c r="P8" s="332"/>
      <c r="Q8" s="332"/>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row>
    <row r="9" spans="1:109" x14ac:dyDescent="0.4">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row>
    <row r="10" spans="1:109" x14ac:dyDescent="0.4">
      <c r="A10" s="332" t="s">
        <v>535</v>
      </c>
      <c r="B10" s="332"/>
      <c r="C10" s="332"/>
      <c r="D10" s="332"/>
      <c r="E10" s="332"/>
      <c r="F10" s="332"/>
      <c r="G10" s="332"/>
      <c r="H10" s="332"/>
      <c r="I10" s="332"/>
      <c r="J10" s="332"/>
      <c r="K10" s="332"/>
      <c r="L10" s="332"/>
      <c r="M10" s="332"/>
      <c r="N10" s="332"/>
      <c r="O10" s="332"/>
      <c r="P10" s="332"/>
      <c r="Q10" s="332"/>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row>
    <row r="11" spans="1:109" ht="65.5" customHeight="1" x14ac:dyDescent="0.4">
      <c r="A11" s="337" t="s">
        <v>539</v>
      </c>
      <c r="B11" s="338"/>
      <c r="C11" s="338"/>
      <c r="D11" s="338"/>
      <c r="E11" s="338"/>
      <c r="F11" s="338"/>
      <c r="G11" s="338"/>
      <c r="H11" s="338"/>
      <c r="I11" s="338"/>
      <c r="J11" s="338"/>
      <c r="K11" s="338"/>
      <c r="L11" s="338"/>
      <c r="M11" s="338"/>
      <c r="N11" s="338"/>
      <c r="O11" s="338"/>
      <c r="P11" s="338"/>
      <c r="Q11" s="338"/>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row>
    <row r="12" spans="1:109" x14ac:dyDescent="0.4">
      <c r="A12" s="336" t="s">
        <v>538</v>
      </c>
      <c r="B12" s="336"/>
      <c r="C12" s="336"/>
      <c r="D12" s="336"/>
      <c r="E12" s="336"/>
      <c r="F12" s="336"/>
      <c r="G12" s="336"/>
      <c r="H12" s="336"/>
      <c r="I12" s="336"/>
      <c r="J12" s="336"/>
      <c r="K12" s="336"/>
      <c r="L12" s="336"/>
      <c r="M12" s="336"/>
      <c r="N12" s="336"/>
      <c r="O12" s="336"/>
      <c r="P12" s="336"/>
      <c r="Q12" s="336"/>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row>
    <row r="13" spans="1:109" ht="289.5" customHeight="1" x14ac:dyDescent="0.4">
      <c r="A13" s="330" t="s">
        <v>521</v>
      </c>
      <c r="B13" s="335"/>
      <c r="C13" s="335"/>
      <c r="D13" s="335"/>
      <c r="E13" s="335"/>
      <c r="F13" s="335"/>
      <c r="G13" s="335"/>
      <c r="H13" s="335"/>
      <c r="I13" s="335"/>
      <c r="J13" s="335"/>
      <c r="K13" s="335"/>
      <c r="L13" s="335"/>
      <c r="M13" s="335"/>
      <c r="N13" s="335"/>
      <c r="O13" s="335"/>
      <c r="P13" s="335"/>
      <c r="Q13" s="335"/>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row>
    <row r="14" spans="1:109" x14ac:dyDescent="0.4">
      <c r="A14" s="333" t="s">
        <v>522</v>
      </c>
      <c r="B14" s="333"/>
      <c r="C14" s="333"/>
      <c r="D14" s="333"/>
      <c r="E14" s="333"/>
      <c r="F14" s="333"/>
      <c r="G14" s="333"/>
      <c r="H14" s="333"/>
      <c r="I14" s="333"/>
      <c r="J14" s="333"/>
      <c r="K14" s="333"/>
      <c r="L14" s="333"/>
      <c r="M14" s="333"/>
      <c r="N14" s="333"/>
      <c r="O14" s="333"/>
      <c r="P14" s="333"/>
      <c r="Q14" s="333"/>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row>
    <row r="15" spans="1:109" ht="406.5" customHeight="1" x14ac:dyDescent="0.4">
      <c r="A15" s="330" t="s">
        <v>526</v>
      </c>
      <c r="B15" s="335"/>
      <c r="C15" s="335"/>
      <c r="D15" s="335"/>
      <c r="E15" s="335"/>
      <c r="F15" s="335"/>
      <c r="G15" s="335"/>
      <c r="H15" s="335"/>
      <c r="I15" s="335"/>
      <c r="J15" s="335"/>
      <c r="K15" s="335"/>
      <c r="L15" s="335"/>
      <c r="M15" s="335"/>
      <c r="N15" s="335"/>
      <c r="O15" s="335"/>
      <c r="P15" s="335"/>
      <c r="Q15" s="335"/>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row>
    <row r="16" spans="1:109" x14ac:dyDescent="0.4">
      <c r="A16" s="334" t="s">
        <v>536</v>
      </c>
      <c r="B16" s="334"/>
      <c r="C16" s="334"/>
      <c r="D16" s="334"/>
      <c r="E16" s="334"/>
      <c r="F16" s="334"/>
      <c r="G16" s="334"/>
      <c r="H16" s="334"/>
      <c r="I16" s="334"/>
      <c r="J16" s="334"/>
      <c r="K16" s="334"/>
      <c r="L16" s="334"/>
      <c r="M16" s="334"/>
      <c r="N16" s="334"/>
      <c r="O16" s="334"/>
      <c r="P16" s="334"/>
      <c r="Q16" s="334"/>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row>
    <row r="17" spans="1:109" ht="318.64999999999998" customHeight="1" x14ac:dyDescent="0.4">
      <c r="A17" s="330" t="s">
        <v>537</v>
      </c>
      <c r="B17" s="335"/>
      <c r="C17" s="335"/>
      <c r="D17" s="335"/>
      <c r="E17" s="335"/>
      <c r="F17" s="335"/>
      <c r="G17" s="335"/>
      <c r="H17" s="335"/>
      <c r="I17" s="335"/>
      <c r="J17" s="335"/>
      <c r="K17" s="335"/>
      <c r="L17" s="335"/>
      <c r="M17" s="335"/>
      <c r="N17" s="335"/>
      <c r="O17" s="335"/>
      <c r="P17" s="335"/>
      <c r="Q17" s="335"/>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row>
    <row r="18" spans="1:109" x14ac:dyDescent="0.4">
      <c r="A18" s="334" t="s">
        <v>523</v>
      </c>
      <c r="B18" s="334"/>
      <c r="C18" s="334"/>
      <c r="D18" s="334"/>
      <c r="E18" s="334"/>
      <c r="F18" s="334"/>
      <c r="G18" s="334"/>
      <c r="H18" s="334"/>
      <c r="I18" s="334"/>
      <c r="J18" s="334"/>
      <c r="K18" s="334"/>
      <c r="L18" s="334"/>
      <c r="M18" s="334"/>
      <c r="N18" s="334"/>
      <c r="O18" s="334"/>
      <c r="P18" s="334"/>
      <c r="Q18" s="334"/>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row>
    <row r="19" spans="1:109" ht="290.25" customHeight="1" x14ac:dyDescent="0.4">
      <c r="A19" s="330" t="s">
        <v>524</v>
      </c>
      <c r="B19" s="335"/>
      <c r="C19" s="335"/>
      <c r="D19" s="335"/>
      <c r="E19" s="335"/>
      <c r="F19" s="335"/>
      <c r="G19" s="335"/>
      <c r="H19" s="335"/>
      <c r="I19" s="335"/>
      <c r="J19" s="335"/>
      <c r="K19" s="335"/>
      <c r="L19" s="335"/>
      <c r="M19" s="335"/>
      <c r="N19" s="335"/>
      <c r="O19" s="335"/>
      <c r="P19" s="335"/>
      <c r="Q19" s="335"/>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row>
    <row r="20" spans="1:109" x14ac:dyDescent="0.4">
      <c r="A20" s="334" t="s">
        <v>528</v>
      </c>
      <c r="B20" s="334"/>
      <c r="C20" s="334"/>
      <c r="D20" s="334"/>
      <c r="E20" s="334"/>
      <c r="F20" s="334"/>
      <c r="G20" s="334"/>
      <c r="H20" s="334"/>
      <c r="I20" s="334"/>
      <c r="J20" s="334"/>
      <c r="K20" s="334"/>
      <c r="L20" s="334"/>
      <c r="M20" s="334"/>
      <c r="N20" s="334"/>
      <c r="O20" s="334"/>
      <c r="P20" s="334"/>
      <c r="Q20" s="334"/>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row>
    <row r="21" spans="1:109" ht="255.75" customHeight="1" x14ac:dyDescent="0.4">
      <c r="A21" s="330" t="s">
        <v>525</v>
      </c>
      <c r="B21" s="335"/>
      <c r="C21" s="335"/>
      <c r="D21" s="335"/>
      <c r="E21" s="335"/>
      <c r="F21" s="335"/>
      <c r="G21" s="335"/>
      <c r="H21" s="335"/>
      <c r="I21" s="335"/>
      <c r="J21" s="335"/>
      <c r="K21" s="335"/>
      <c r="L21" s="335"/>
      <c r="M21" s="335"/>
      <c r="N21" s="335"/>
      <c r="O21" s="335"/>
      <c r="P21" s="335"/>
      <c r="Q21" s="335"/>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row>
    <row r="22" spans="1:109" x14ac:dyDescent="0.4">
      <c r="A22" s="332" t="s">
        <v>530</v>
      </c>
      <c r="B22" s="332"/>
      <c r="C22" s="332"/>
      <c r="D22" s="332"/>
      <c r="E22" s="332"/>
      <c r="F22" s="332"/>
      <c r="G22" s="332"/>
      <c r="H22" s="332"/>
      <c r="I22" s="332"/>
      <c r="J22" s="332"/>
      <c r="K22" s="332"/>
      <c r="L22" s="332"/>
      <c r="M22" s="332"/>
      <c r="N22" s="332"/>
      <c r="O22" s="332"/>
      <c r="P22" s="332"/>
      <c r="Q22" s="332"/>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row>
    <row r="23" spans="1:109" ht="300" customHeight="1" x14ac:dyDescent="0.4">
      <c r="A23" s="330" t="s">
        <v>541</v>
      </c>
      <c r="B23" s="331"/>
      <c r="C23" s="331"/>
      <c r="D23" s="331"/>
      <c r="E23" s="331"/>
      <c r="F23" s="331"/>
      <c r="G23" s="331"/>
      <c r="H23" s="331"/>
      <c r="I23" s="331"/>
      <c r="J23" s="331"/>
      <c r="K23" s="331"/>
      <c r="L23" s="331"/>
      <c r="M23" s="331"/>
      <c r="N23" s="331"/>
      <c r="O23" s="331"/>
      <c r="P23" s="331"/>
      <c r="Q23" s="33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row>
    <row r="24" spans="1:109" x14ac:dyDescent="0.4">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row>
    <row r="25" spans="1:109" x14ac:dyDescent="0.4">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row>
    <row r="26" spans="1:109" x14ac:dyDescent="0.4">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row>
    <row r="27" spans="1:109" x14ac:dyDescent="0.4">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row>
    <row r="28" spans="1:109" x14ac:dyDescent="0.4">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row>
    <row r="29" spans="1:109" x14ac:dyDescent="0.4">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row>
    <row r="30" spans="1:109" x14ac:dyDescent="0.4">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row>
    <row r="31" spans="1:109" x14ac:dyDescent="0.4">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row>
    <row r="32" spans="1:109" x14ac:dyDescent="0.4">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row>
    <row r="33" spans="1:109" x14ac:dyDescent="0.4">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row>
    <row r="34" spans="1:109" x14ac:dyDescent="0.4">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row>
    <row r="35" spans="1:109" x14ac:dyDescent="0.4">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row>
    <row r="36" spans="1:109" x14ac:dyDescent="0.4">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row>
    <row r="37" spans="1:109" x14ac:dyDescent="0.4">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row>
    <row r="38" spans="1:109" x14ac:dyDescent="0.4">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row>
    <row r="39" spans="1:109" x14ac:dyDescent="0.4">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row>
    <row r="40" spans="1:109" x14ac:dyDescent="0.4">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row>
    <row r="41" spans="1:109" x14ac:dyDescent="0.4">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row>
    <row r="42" spans="1:109" x14ac:dyDescent="0.4">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row>
    <row r="43" spans="1:109" x14ac:dyDescent="0.4">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row>
    <row r="44" spans="1:109" x14ac:dyDescent="0.4">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row>
    <row r="45" spans="1:109" x14ac:dyDescent="0.4">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row>
    <row r="46" spans="1:109" x14ac:dyDescent="0.4">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row>
    <row r="47" spans="1:109" x14ac:dyDescent="0.4">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row>
    <row r="48" spans="1:109" x14ac:dyDescent="0.4">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row>
    <row r="49" spans="1:109" x14ac:dyDescent="0.4">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row>
    <row r="50" spans="1:109" x14ac:dyDescent="0.4">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row>
    <row r="51" spans="1:109" x14ac:dyDescent="0.4">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row>
    <row r="52" spans="1:109" x14ac:dyDescent="0.4">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row>
    <row r="53" spans="1:109" x14ac:dyDescent="0.4">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row>
    <row r="54" spans="1:109" x14ac:dyDescent="0.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row>
    <row r="55" spans="1:109" x14ac:dyDescent="0.4">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row>
    <row r="56" spans="1:109" x14ac:dyDescent="0.4">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row>
    <row r="57" spans="1:109" x14ac:dyDescent="0.4">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row>
    <row r="58" spans="1:109" x14ac:dyDescent="0.4">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row>
    <row r="59" spans="1:109" x14ac:dyDescent="0.4">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row>
    <row r="60" spans="1:109" x14ac:dyDescent="0.4">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row>
    <row r="61" spans="1:109" x14ac:dyDescent="0.4">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row>
    <row r="62" spans="1:109" x14ac:dyDescent="0.4">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row>
    <row r="63" spans="1:109" x14ac:dyDescent="0.4">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row>
    <row r="64" spans="1:109" x14ac:dyDescent="0.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row>
    <row r="65" spans="1:109" x14ac:dyDescent="0.4">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row>
    <row r="66" spans="1:109" x14ac:dyDescent="0.4">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row>
    <row r="67" spans="1:109" x14ac:dyDescent="0.4">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row>
    <row r="68" spans="1:109" x14ac:dyDescent="0.4">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row>
    <row r="69" spans="1:109" x14ac:dyDescent="0.4">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row>
    <row r="70" spans="1:109" x14ac:dyDescent="0.4">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row>
    <row r="71" spans="1:109" x14ac:dyDescent="0.4">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row>
    <row r="72" spans="1:109" x14ac:dyDescent="0.4">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row>
    <row r="73" spans="1:109" x14ac:dyDescent="0.4">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row>
    <row r="74" spans="1:109" x14ac:dyDescent="0.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row>
    <row r="75" spans="1:109" x14ac:dyDescent="0.4">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row>
    <row r="76" spans="1:109" x14ac:dyDescent="0.4">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row>
    <row r="77" spans="1:109" x14ac:dyDescent="0.4">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row>
    <row r="78" spans="1:109" x14ac:dyDescent="0.4">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row>
    <row r="79" spans="1:109" x14ac:dyDescent="0.4">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row>
    <row r="80" spans="1:109" x14ac:dyDescent="0.4">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row>
    <row r="81" spans="1:109" x14ac:dyDescent="0.4">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row>
    <row r="82" spans="1:109" x14ac:dyDescent="0.4">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row>
    <row r="83" spans="1:109" x14ac:dyDescent="0.4">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row>
    <row r="84" spans="1:109" x14ac:dyDescent="0.4">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row>
    <row r="85" spans="1:109" x14ac:dyDescent="0.4">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row>
    <row r="86" spans="1:109" x14ac:dyDescent="0.4">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row>
    <row r="87" spans="1:109" x14ac:dyDescent="0.4">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row>
    <row r="88" spans="1:109" x14ac:dyDescent="0.4">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row>
    <row r="89" spans="1:109" x14ac:dyDescent="0.4">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row>
    <row r="90" spans="1:109" x14ac:dyDescent="0.4">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row>
    <row r="91" spans="1:109" x14ac:dyDescent="0.4">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row>
    <row r="92" spans="1:109" x14ac:dyDescent="0.4">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row>
    <row r="93" spans="1:109" x14ac:dyDescent="0.4">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row>
    <row r="94" spans="1:109" x14ac:dyDescent="0.4">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row>
    <row r="95" spans="1:109" x14ac:dyDescent="0.4">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row>
    <row r="96" spans="1:109" x14ac:dyDescent="0.4">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row>
    <row r="97" spans="1:91" x14ac:dyDescent="0.4">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row>
    <row r="98" spans="1:91" x14ac:dyDescent="0.4">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row>
    <row r="99" spans="1:91" x14ac:dyDescent="0.4">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row>
    <row r="100" spans="1:91" x14ac:dyDescent="0.4">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row>
    <row r="101" spans="1:91" x14ac:dyDescent="0.4">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row>
    <row r="102" spans="1:91" x14ac:dyDescent="0.4">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row>
    <row r="103" spans="1:91" x14ac:dyDescent="0.4">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row>
    <row r="104" spans="1:91" x14ac:dyDescent="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row>
    <row r="105" spans="1:91" x14ac:dyDescent="0.4">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row>
    <row r="106" spans="1:91" x14ac:dyDescent="0.4">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row>
    <row r="107" spans="1:91" x14ac:dyDescent="0.4">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row>
    <row r="108" spans="1:91" x14ac:dyDescent="0.4">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row>
    <row r="109" spans="1:91" x14ac:dyDescent="0.4">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row>
    <row r="110" spans="1:91" x14ac:dyDescent="0.4">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row>
    <row r="111" spans="1:91" x14ac:dyDescent="0.4">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row>
    <row r="112" spans="1:91" x14ac:dyDescent="0.4">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row>
    <row r="113" spans="1:91" x14ac:dyDescent="0.4">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row>
    <row r="114" spans="1:91" x14ac:dyDescent="0.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row>
    <row r="115" spans="1:91" x14ac:dyDescent="0.4">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row>
    <row r="116" spans="1:91" x14ac:dyDescent="0.4">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row>
    <row r="117" spans="1:91" x14ac:dyDescent="0.4">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row>
    <row r="118" spans="1:91" x14ac:dyDescent="0.4">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row>
    <row r="119" spans="1:91" x14ac:dyDescent="0.4">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row>
    <row r="120" spans="1:91" x14ac:dyDescent="0.4">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row>
    <row r="121" spans="1:91" x14ac:dyDescent="0.4">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row>
    <row r="122" spans="1:91" x14ac:dyDescent="0.4">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row>
    <row r="123" spans="1:91" x14ac:dyDescent="0.4">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row>
    <row r="124" spans="1:91" x14ac:dyDescent="0.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row>
    <row r="125" spans="1:91" x14ac:dyDescent="0.4">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row>
    <row r="126" spans="1:91" x14ac:dyDescent="0.4">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row>
    <row r="127" spans="1:91" x14ac:dyDescent="0.4">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row>
    <row r="128" spans="1:91" x14ac:dyDescent="0.4">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row>
    <row r="129" spans="1:91" x14ac:dyDescent="0.4">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row>
    <row r="130" spans="1:91" x14ac:dyDescent="0.4">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row>
    <row r="131" spans="1:91" x14ac:dyDescent="0.4">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row>
    <row r="132" spans="1:91" x14ac:dyDescent="0.4">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row>
    <row r="133" spans="1:91" x14ac:dyDescent="0.4">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row>
    <row r="134" spans="1:91" x14ac:dyDescent="0.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row>
    <row r="135" spans="1:91" x14ac:dyDescent="0.4">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row>
    <row r="136" spans="1:91" x14ac:dyDescent="0.4">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row>
    <row r="137" spans="1:91" x14ac:dyDescent="0.4">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row>
    <row r="138" spans="1:91" x14ac:dyDescent="0.4">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row>
    <row r="139" spans="1:91" x14ac:dyDescent="0.4">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row>
    <row r="140" spans="1:91" x14ac:dyDescent="0.4">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row>
    <row r="141" spans="1:91" x14ac:dyDescent="0.4">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row>
    <row r="142" spans="1:91" x14ac:dyDescent="0.4">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row>
    <row r="143" spans="1:91" x14ac:dyDescent="0.4">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row>
    <row r="144" spans="1:91" x14ac:dyDescent="0.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row>
    <row r="145" spans="1:91" x14ac:dyDescent="0.4">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row>
    <row r="146" spans="1:91" x14ac:dyDescent="0.4">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row>
    <row r="147" spans="1:91" x14ac:dyDescent="0.4">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row>
    <row r="148" spans="1:91" x14ac:dyDescent="0.4">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row>
    <row r="149" spans="1:91" x14ac:dyDescent="0.4">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row>
    <row r="150" spans="1:91" x14ac:dyDescent="0.4">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row>
    <row r="151" spans="1:91" x14ac:dyDescent="0.4">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row>
    <row r="152" spans="1:91" x14ac:dyDescent="0.4">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row>
    <row r="153" spans="1:91" x14ac:dyDescent="0.4">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row>
    <row r="154" spans="1:91" x14ac:dyDescent="0.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row>
    <row r="155" spans="1:91" x14ac:dyDescent="0.4">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row>
    <row r="156" spans="1:91" x14ac:dyDescent="0.4">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row>
    <row r="157" spans="1:91" x14ac:dyDescent="0.4">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row>
    <row r="158" spans="1:91" x14ac:dyDescent="0.4">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row>
    <row r="159" spans="1:91" x14ac:dyDescent="0.4">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row>
    <row r="160" spans="1:91" x14ac:dyDescent="0.4">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row>
    <row r="161" spans="1:91" x14ac:dyDescent="0.4">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row>
    <row r="162" spans="1:91" x14ac:dyDescent="0.4">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row>
    <row r="163" spans="1:91" x14ac:dyDescent="0.4">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row>
    <row r="164" spans="1:91" x14ac:dyDescent="0.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row>
    <row r="165" spans="1:91" x14ac:dyDescent="0.4">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row>
    <row r="166" spans="1:91" x14ac:dyDescent="0.4">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row>
    <row r="167" spans="1:91" x14ac:dyDescent="0.4">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row>
    <row r="168" spans="1:91" x14ac:dyDescent="0.4">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row>
    <row r="169" spans="1:91" x14ac:dyDescent="0.4">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row>
    <row r="170" spans="1:91" x14ac:dyDescent="0.4">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row>
    <row r="171" spans="1:91" x14ac:dyDescent="0.4">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row>
    <row r="172" spans="1:91" x14ac:dyDescent="0.4">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row>
    <row r="173" spans="1:91" x14ac:dyDescent="0.4">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row>
    <row r="174" spans="1:91" x14ac:dyDescent="0.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row>
    <row r="175" spans="1:91" x14ac:dyDescent="0.4">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row>
    <row r="176" spans="1:91" x14ac:dyDescent="0.4">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row>
    <row r="177" spans="1:91" x14ac:dyDescent="0.4">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row>
    <row r="178" spans="1:91" x14ac:dyDescent="0.4">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row>
    <row r="179" spans="1:91" x14ac:dyDescent="0.4">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row>
    <row r="180" spans="1:91" x14ac:dyDescent="0.4">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row>
    <row r="181" spans="1:91" x14ac:dyDescent="0.4">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row>
    <row r="182" spans="1:91" x14ac:dyDescent="0.4">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row>
    <row r="183" spans="1:91" x14ac:dyDescent="0.4">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row>
    <row r="184" spans="1:91" x14ac:dyDescent="0.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row>
    <row r="185" spans="1:91" x14ac:dyDescent="0.4">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row>
    <row r="186" spans="1:91" x14ac:dyDescent="0.4">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row>
    <row r="187" spans="1:91" x14ac:dyDescent="0.4">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row>
    <row r="188" spans="1:91" x14ac:dyDescent="0.4">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row>
    <row r="189" spans="1:91" x14ac:dyDescent="0.4">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row>
    <row r="190" spans="1:91" x14ac:dyDescent="0.4">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row>
    <row r="191" spans="1:91" x14ac:dyDescent="0.4">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row>
    <row r="192" spans="1:91" x14ac:dyDescent="0.4">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row>
    <row r="193" spans="1:91" x14ac:dyDescent="0.4">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row>
    <row r="194" spans="1:91" x14ac:dyDescent="0.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row>
    <row r="195" spans="1:91" x14ac:dyDescent="0.4">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row>
    <row r="196" spans="1:91" x14ac:dyDescent="0.4">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row>
    <row r="197" spans="1:91" x14ac:dyDescent="0.4">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row>
    <row r="198" spans="1:91" x14ac:dyDescent="0.4">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row>
    <row r="199" spans="1:91" x14ac:dyDescent="0.4">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row>
    <row r="200" spans="1:91" x14ac:dyDescent="0.4">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row>
    <row r="201" spans="1:91" x14ac:dyDescent="0.4">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row>
    <row r="202" spans="1:91" x14ac:dyDescent="0.4">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row>
    <row r="203" spans="1:91" x14ac:dyDescent="0.4">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row>
    <row r="204" spans="1:91" x14ac:dyDescent="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row>
    <row r="205" spans="1:91" x14ac:dyDescent="0.4">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row>
    <row r="206" spans="1:91" x14ac:dyDescent="0.4">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row>
    <row r="207" spans="1:91" x14ac:dyDescent="0.4">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row>
    <row r="208" spans="1:91" x14ac:dyDescent="0.4">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row>
    <row r="209" spans="1:91" x14ac:dyDescent="0.4">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row>
    <row r="210" spans="1:91" x14ac:dyDescent="0.4">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row>
    <row r="211" spans="1:91" x14ac:dyDescent="0.4">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row>
    <row r="212" spans="1:91" x14ac:dyDescent="0.4">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row>
    <row r="213" spans="1:91" x14ac:dyDescent="0.4">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row>
    <row r="214" spans="1:91" x14ac:dyDescent="0.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row>
    <row r="215" spans="1:91" x14ac:dyDescent="0.4">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row>
    <row r="216" spans="1:91" x14ac:dyDescent="0.4">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row>
    <row r="217" spans="1:91" x14ac:dyDescent="0.4">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row>
    <row r="218" spans="1:91" x14ac:dyDescent="0.4">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row>
    <row r="219" spans="1:91" x14ac:dyDescent="0.4">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row>
    <row r="220" spans="1:91" x14ac:dyDescent="0.4">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row>
    <row r="221" spans="1:91" x14ac:dyDescent="0.4">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row>
    <row r="222" spans="1:91" x14ac:dyDescent="0.4">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row>
    <row r="223" spans="1:91" x14ac:dyDescent="0.4">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row>
    <row r="224" spans="1:91" x14ac:dyDescent="0.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row>
    <row r="225" spans="1:91" x14ac:dyDescent="0.4">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row>
    <row r="226" spans="1:91" x14ac:dyDescent="0.4">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row>
    <row r="227" spans="1:91" x14ac:dyDescent="0.4">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row>
    <row r="228" spans="1:91" x14ac:dyDescent="0.4">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row>
    <row r="229" spans="1:91" x14ac:dyDescent="0.4">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row>
    <row r="230" spans="1:91" x14ac:dyDescent="0.4">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row>
    <row r="231" spans="1:91" x14ac:dyDescent="0.4">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row>
    <row r="232" spans="1:91" x14ac:dyDescent="0.4">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row>
    <row r="233" spans="1:91" x14ac:dyDescent="0.4">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row>
    <row r="234" spans="1:91" x14ac:dyDescent="0.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row>
    <row r="235" spans="1:91" x14ac:dyDescent="0.4">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row>
    <row r="236" spans="1:91" x14ac:dyDescent="0.4">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row>
    <row r="237" spans="1:91" x14ac:dyDescent="0.4">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row>
    <row r="238" spans="1:91" x14ac:dyDescent="0.4">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row>
    <row r="239" spans="1:91" x14ac:dyDescent="0.4">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row>
    <row r="240" spans="1:91" x14ac:dyDescent="0.4">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row>
    <row r="241" spans="1:91" x14ac:dyDescent="0.4">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row>
    <row r="242" spans="1:91" x14ac:dyDescent="0.4">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row>
    <row r="243" spans="1:91" x14ac:dyDescent="0.4">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row>
    <row r="244" spans="1:91" x14ac:dyDescent="0.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row>
    <row r="245" spans="1:91" x14ac:dyDescent="0.4">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row>
    <row r="246" spans="1:91" x14ac:dyDescent="0.4">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row>
    <row r="247" spans="1:91" x14ac:dyDescent="0.4">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row>
    <row r="248" spans="1:91" x14ac:dyDescent="0.4">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row>
    <row r="249" spans="1:91" x14ac:dyDescent="0.4">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row>
    <row r="250" spans="1:91" x14ac:dyDescent="0.4">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row>
    <row r="251" spans="1:91" x14ac:dyDescent="0.4">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row>
    <row r="252" spans="1:91" x14ac:dyDescent="0.4">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row>
    <row r="253" spans="1:91" x14ac:dyDescent="0.4">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row>
    <row r="254" spans="1:91" x14ac:dyDescent="0.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row>
    <row r="255" spans="1:91" x14ac:dyDescent="0.4">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row>
    <row r="256" spans="1:91" x14ac:dyDescent="0.4">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row>
    <row r="257" spans="1:91" x14ac:dyDescent="0.4">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row>
    <row r="258" spans="1:91" x14ac:dyDescent="0.4">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row>
    <row r="259" spans="1:91" x14ac:dyDescent="0.4">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row>
    <row r="260" spans="1:91" x14ac:dyDescent="0.4">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row>
    <row r="261" spans="1:91" x14ac:dyDescent="0.4">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row>
    <row r="262" spans="1:91" x14ac:dyDescent="0.4">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row>
    <row r="263" spans="1:91" x14ac:dyDescent="0.4">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row>
    <row r="264" spans="1:91" x14ac:dyDescent="0.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row>
    <row r="265" spans="1:91" x14ac:dyDescent="0.4">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row>
    <row r="266" spans="1:91" x14ac:dyDescent="0.4">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row>
    <row r="267" spans="1:91" x14ac:dyDescent="0.4">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row>
    <row r="268" spans="1:91" x14ac:dyDescent="0.4">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row>
    <row r="269" spans="1:91" x14ac:dyDescent="0.4">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row>
    <row r="270" spans="1:91" x14ac:dyDescent="0.4">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row>
    <row r="271" spans="1:91" x14ac:dyDescent="0.4">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row>
    <row r="272" spans="1:91" x14ac:dyDescent="0.4">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row>
    <row r="273" spans="1:91" x14ac:dyDescent="0.4">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row>
    <row r="274" spans="1:91" x14ac:dyDescent="0.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row>
    <row r="275" spans="1:91" x14ac:dyDescent="0.4">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row>
    <row r="276" spans="1:91" x14ac:dyDescent="0.4">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row>
    <row r="277" spans="1:91" x14ac:dyDescent="0.4">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row>
    <row r="278" spans="1:91" x14ac:dyDescent="0.4">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row>
    <row r="279" spans="1:91" x14ac:dyDescent="0.4">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row>
    <row r="280" spans="1:91" x14ac:dyDescent="0.4">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row>
    <row r="281" spans="1:91" x14ac:dyDescent="0.4">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row>
    <row r="282" spans="1:91" x14ac:dyDescent="0.4">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row>
    <row r="283" spans="1:91" x14ac:dyDescent="0.4">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row>
    <row r="284" spans="1:91" x14ac:dyDescent="0.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row>
    <row r="285" spans="1:91" x14ac:dyDescent="0.4">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row>
    <row r="286" spans="1:91" x14ac:dyDescent="0.4">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row>
    <row r="287" spans="1:91" x14ac:dyDescent="0.4">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row>
    <row r="288" spans="1:91" x14ac:dyDescent="0.4">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row>
    <row r="289" spans="1:91" x14ac:dyDescent="0.4">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row>
    <row r="290" spans="1:91" x14ac:dyDescent="0.4">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row>
    <row r="291" spans="1:91" x14ac:dyDescent="0.4">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row>
    <row r="292" spans="1:91" x14ac:dyDescent="0.4">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row>
    <row r="293" spans="1:91" x14ac:dyDescent="0.4">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row>
    <row r="294" spans="1:91" x14ac:dyDescent="0.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row>
    <row r="295" spans="1:91" x14ac:dyDescent="0.4">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row>
    <row r="296" spans="1:91" x14ac:dyDescent="0.4">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row>
    <row r="297" spans="1:91" x14ac:dyDescent="0.4">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row>
    <row r="298" spans="1:91" x14ac:dyDescent="0.4">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row>
    <row r="299" spans="1:91" x14ac:dyDescent="0.4">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row>
    <row r="300" spans="1:91" x14ac:dyDescent="0.4">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row>
    <row r="301" spans="1:91" x14ac:dyDescent="0.4">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row>
    <row r="302" spans="1:91" x14ac:dyDescent="0.4">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row>
    <row r="303" spans="1:91" x14ac:dyDescent="0.4">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row>
    <row r="304" spans="1:91" x14ac:dyDescent="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row>
    <row r="305" spans="1:91" x14ac:dyDescent="0.4">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row>
    <row r="306" spans="1:91" x14ac:dyDescent="0.4">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row>
    <row r="307" spans="1:91" x14ac:dyDescent="0.4">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row>
    <row r="308" spans="1:91" x14ac:dyDescent="0.4">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row>
    <row r="309" spans="1:91" x14ac:dyDescent="0.4">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row>
    <row r="310" spans="1:91" x14ac:dyDescent="0.4">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row>
    <row r="311" spans="1:91" x14ac:dyDescent="0.4">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row>
    <row r="312" spans="1:91" x14ac:dyDescent="0.4">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row>
    <row r="313" spans="1:91" x14ac:dyDescent="0.4">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row>
    <row r="314" spans="1:91" x14ac:dyDescent="0.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row>
    <row r="315" spans="1:91" x14ac:dyDescent="0.4">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row>
    <row r="316" spans="1:91" x14ac:dyDescent="0.4">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row>
    <row r="317" spans="1:91" x14ac:dyDescent="0.4">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row>
    <row r="318" spans="1:91" x14ac:dyDescent="0.4">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row>
    <row r="319" spans="1:91" x14ac:dyDescent="0.4">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row>
    <row r="320" spans="1:91" x14ac:dyDescent="0.4">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row>
    <row r="321" spans="1:91" x14ac:dyDescent="0.4">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row>
    <row r="322" spans="1:91" x14ac:dyDescent="0.4">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row>
    <row r="323" spans="1:91" x14ac:dyDescent="0.4">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row>
    <row r="324" spans="1:91" x14ac:dyDescent="0.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row>
    <row r="325" spans="1:91" x14ac:dyDescent="0.4">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row>
    <row r="326" spans="1:91" x14ac:dyDescent="0.4">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row>
    <row r="327" spans="1:91" x14ac:dyDescent="0.4">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row>
    <row r="328" spans="1:91" x14ac:dyDescent="0.4">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row>
    <row r="329" spans="1:91" x14ac:dyDescent="0.4">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row>
    <row r="330" spans="1:91" x14ac:dyDescent="0.4">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row>
    <row r="331" spans="1:91" x14ac:dyDescent="0.4">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row>
    <row r="332" spans="1:91" x14ac:dyDescent="0.4">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row>
    <row r="333" spans="1:91" x14ac:dyDescent="0.4">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row>
    <row r="334" spans="1:91" x14ac:dyDescent="0.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row>
    <row r="335" spans="1:91" x14ac:dyDescent="0.4">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row>
    <row r="336" spans="1:91" x14ac:dyDescent="0.4">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row>
    <row r="337" spans="1:91" x14ac:dyDescent="0.4">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row>
    <row r="338" spans="1:91" x14ac:dyDescent="0.4">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row>
    <row r="339" spans="1:91" x14ac:dyDescent="0.4">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row>
    <row r="340" spans="1:91" x14ac:dyDescent="0.4">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row>
    <row r="341" spans="1:91" x14ac:dyDescent="0.4">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row>
    <row r="342" spans="1:91" x14ac:dyDescent="0.4">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row>
    <row r="343" spans="1:91" x14ac:dyDescent="0.4">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row>
    <row r="344" spans="1:91" x14ac:dyDescent="0.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row>
    <row r="345" spans="1:91" x14ac:dyDescent="0.4">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row>
    <row r="346" spans="1:91" x14ac:dyDescent="0.4">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row>
    <row r="347" spans="1:91" x14ac:dyDescent="0.4">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row>
    <row r="348" spans="1:91" x14ac:dyDescent="0.4">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row>
    <row r="349" spans="1:91" x14ac:dyDescent="0.4">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row>
    <row r="350" spans="1:91" x14ac:dyDescent="0.4">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row>
    <row r="351" spans="1:91" x14ac:dyDescent="0.4">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row>
    <row r="352" spans="1:91" x14ac:dyDescent="0.4">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row>
    <row r="353" spans="1:91" x14ac:dyDescent="0.4">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row>
    <row r="354" spans="1:91" x14ac:dyDescent="0.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row>
    <row r="355" spans="1:91" x14ac:dyDescent="0.4">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row>
    <row r="356" spans="1:91" x14ac:dyDescent="0.4">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row>
    <row r="357" spans="1:91" x14ac:dyDescent="0.4">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row>
    <row r="358" spans="1:91" x14ac:dyDescent="0.4">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row>
    <row r="359" spans="1:91" x14ac:dyDescent="0.4">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row>
    <row r="360" spans="1:91" x14ac:dyDescent="0.4">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row>
    <row r="361" spans="1:91" x14ac:dyDescent="0.4">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row>
    <row r="362" spans="1:91" x14ac:dyDescent="0.4">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row>
    <row r="363" spans="1:91" x14ac:dyDescent="0.4">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row>
    <row r="364" spans="1:91" x14ac:dyDescent="0.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row>
    <row r="365" spans="1:91" x14ac:dyDescent="0.4">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row>
    <row r="366" spans="1:91" x14ac:dyDescent="0.4">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row>
    <row r="367" spans="1:91" x14ac:dyDescent="0.4">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row>
    <row r="368" spans="1:91" x14ac:dyDescent="0.4">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row>
    <row r="369" spans="1:91" x14ac:dyDescent="0.4">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row>
    <row r="370" spans="1:91" x14ac:dyDescent="0.4">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row>
    <row r="371" spans="1:91" x14ac:dyDescent="0.4">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row>
    <row r="372" spans="1:91" x14ac:dyDescent="0.4">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row>
    <row r="373" spans="1:91" x14ac:dyDescent="0.4">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row>
    <row r="374" spans="1:91" x14ac:dyDescent="0.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row>
    <row r="375" spans="1:91" x14ac:dyDescent="0.4">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row>
    <row r="376" spans="1:91" x14ac:dyDescent="0.4">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row>
    <row r="377" spans="1:91" x14ac:dyDescent="0.4">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row>
    <row r="378" spans="1:91" x14ac:dyDescent="0.4">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row>
    <row r="379" spans="1:91" x14ac:dyDescent="0.4">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row>
    <row r="380" spans="1:91" x14ac:dyDescent="0.4">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row>
    <row r="381" spans="1:91" x14ac:dyDescent="0.4">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row>
    <row r="382" spans="1:91" x14ac:dyDescent="0.4">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row>
    <row r="383" spans="1:91" x14ac:dyDescent="0.4">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row>
    <row r="384" spans="1:91" x14ac:dyDescent="0.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row>
    <row r="385" spans="1:91" x14ac:dyDescent="0.4">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row>
    <row r="386" spans="1:91" x14ac:dyDescent="0.4">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row>
    <row r="387" spans="1:91" x14ac:dyDescent="0.4">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row>
    <row r="388" spans="1:91" x14ac:dyDescent="0.4">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row>
    <row r="389" spans="1:91" x14ac:dyDescent="0.4">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row>
    <row r="390" spans="1:91" x14ac:dyDescent="0.4">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row>
    <row r="391" spans="1:91" x14ac:dyDescent="0.4">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row>
    <row r="392" spans="1:91" x14ac:dyDescent="0.4">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row>
    <row r="393" spans="1:91" x14ac:dyDescent="0.4">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row>
    <row r="394" spans="1:91" x14ac:dyDescent="0.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row>
    <row r="395" spans="1:91" x14ac:dyDescent="0.4">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row>
    <row r="396" spans="1:91" x14ac:dyDescent="0.4">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row>
    <row r="397" spans="1:91" x14ac:dyDescent="0.4">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row>
    <row r="398" spans="1:91" x14ac:dyDescent="0.4">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row>
    <row r="399" spans="1:91" x14ac:dyDescent="0.4">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row>
    <row r="400" spans="1:91" x14ac:dyDescent="0.4">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row>
    <row r="401" spans="1:91" x14ac:dyDescent="0.4">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row>
    <row r="402" spans="1:91" x14ac:dyDescent="0.4">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row>
    <row r="403" spans="1:91" x14ac:dyDescent="0.4">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row>
    <row r="404" spans="1:91" x14ac:dyDescent="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row>
    <row r="405" spans="1:91" x14ac:dyDescent="0.4">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row>
    <row r="406" spans="1:91" x14ac:dyDescent="0.4">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row>
    <row r="407" spans="1:91" x14ac:dyDescent="0.4">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row>
    <row r="408" spans="1:91" x14ac:dyDescent="0.4">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row>
    <row r="409" spans="1:91" x14ac:dyDescent="0.4">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row>
    <row r="410" spans="1:91" x14ac:dyDescent="0.4">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row>
    <row r="411" spans="1:91" x14ac:dyDescent="0.4">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row>
    <row r="412" spans="1:91" x14ac:dyDescent="0.4">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row>
    <row r="413" spans="1:91" x14ac:dyDescent="0.4">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row>
    <row r="414" spans="1:91" x14ac:dyDescent="0.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row>
    <row r="415" spans="1:91" x14ac:dyDescent="0.4">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row>
    <row r="416" spans="1:91" x14ac:dyDescent="0.4">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row>
    <row r="417" spans="1:91" x14ac:dyDescent="0.4">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row>
    <row r="418" spans="1:91" x14ac:dyDescent="0.4">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row>
    <row r="419" spans="1:91" x14ac:dyDescent="0.4">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row>
    <row r="420" spans="1:91" x14ac:dyDescent="0.4">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row>
    <row r="421" spans="1:91" x14ac:dyDescent="0.4">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row>
    <row r="422" spans="1:91" x14ac:dyDescent="0.4">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row>
    <row r="423" spans="1:91" x14ac:dyDescent="0.4">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row>
    <row r="424" spans="1:91" x14ac:dyDescent="0.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row>
    <row r="425" spans="1:91" x14ac:dyDescent="0.4">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row>
    <row r="426" spans="1:91" x14ac:dyDescent="0.4">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row>
    <row r="427" spans="1:91" x14ac:dyDescent="0.4">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row>
    <row r="428" spans="1:91" x14ac:dyDescent="0.4">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row>
    <row r="429" spans="1:91" x14ac:dyDescent="0.4">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row>
    <row r="430" spans="1:91" x14ac:dyDescent="0.4">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row>
    <row r="431" spans="1:91" x14ac:dyDescent="0.4">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row>
    <row r="432" spans="1:91" x14ac:dyDescent="0.4">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row>
    <row r="433" spans="1:91" x14ac:dyDescent="0.4">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row>
    <row r="434" spans="1:91" x14ac:dyDescent="0.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row>
    <row r="435" spans="1:91" x14ac:dyDescent="0.4">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row>
    <row r="436" spans="1:91" x14ac:dyDescent="0.4">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row>
    <row r="437" spans="1:91" x14ac:dyDescent="0.4">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row>
    <row r="438" spans="1:91" x14ac:dyDescent="0.4">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row>
    <row r="439" spans="1:91" x14ac:dyDescent="0.4">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row>
    <row r="440" spans="1:91" x14ac:dyDescent="0.4">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row>
    <row r="441" spans="1:91" x14ac:dyDescent="0.4">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row>
    <row r="442" spans="1:91" x14ac:dyDescent="0.4">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row>
    <row r="443" spans="1:91" x14ac:dyDescent="0.4">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row>
    <row r="444" spans="1:91" x14ac:dyDescent="0.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row>
    <row r="445" spans="1:91" x14ac:dyDescent="0.4">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row>
    <row r="446" spans="1:91" x14ac:dyDescent="0.4">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row>
    <row r="447" spans="1:91" x14ac:dyDescent="0.4">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row>
    <row r="448" spans="1:91" x14ac:dyDescent="0.4">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row>
    <row r="449" spans="1:91" x14ac:dyDescent="0.4">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row>
    <row r="450" spans="1:91" x14ac:dyDescent="0.4">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row>
    <row r="451" spans="1:91" x14ac:dyDescent="0.4">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row>
    <row r="452" spans="1:91" x14ac:dyDescent="0.4">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row>
    <row r="453" spans="1:91" x14ac:dyDescent="0.4">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row>
    <row r="454" spans="1:91" x14ac:dyDescent="0.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row>
    <row r="455" spans="1:91" x14ac:dyDescent="0.4">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row>
    <row r="456" spans="1:91" x14ac:dyDescent="0.4">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row>
    <row r="457" spans="1:91" x14ac:dyDescent="0.4">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row>
    <row r="458" spans="1:91" x14ac:dyDescent="0.4">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row>
    <row r="459" spans="1:91" x14ac:dyDescent="0.4">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row>
    <row r="460" spans="1:91" x14ac:dyDescent="0.4">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row>
    <row r="461" spans="1:91" x14ac:dyDescent="0.4">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row>
    <row r="462" spans="1:91" x14ac:dyDescent="0.4">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row>
    <row r="463" spans="1:91" x14ac:dyDescent="0.4">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row>
    <row r="464" spans="1:91" x14ac:dyDescent="0.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row>
    <row r="465" spans="1:91" x14ac:dyDescent="0.4">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row>
    <row r="466" spans="1:91" x14ac:dyDescent="0.4">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row>
    <row r="467" spans="1:91" x14ac:dyDescent="0.4">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row>
    <row r="468" spans="1:91" x14ac:dyDescent="0.4">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row>
    <row r="469" spans="1:91" x14ac:dyDescent="0.4">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row>
    <row r="470" spans="1:91" x14ac:dyDescent="0.4">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row>
    <row r="471" spans="1:91" x14ac:dyDescent="0.4">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row>
    <row r="472" spans="1:91" x14ac:dyDescent="0.4">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row>
    <row r="473" spans="1:91" x14ac:dyDescent="0.4">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row>
    <row r="474" spans="1:91" x14ac:dyDescent="0.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row>
    <row r="475" spans="1:91" x14ac:dyDescent="0.4">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row>
    <row r="476" spans="1:91" x14ac:dyDescent="0.4">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row>
    <row r="477" spans="1:91" x14ac:dyDescent="0.4">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row>
    <row r="478" spans="1:91" x14ac:dyDescent="0.4">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row>
    <row r="479" spans="1:91" x14ac:dyDescent="0.4">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row>
    <row r="480" spans="1:91" x14ac:dyDescent="0.4">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row>
    <row r="481" spans="1:91" x14ac:dyDescent="0.4">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row>
    <row r="482" spans="1:91" x14ac:dyDescent="0.4">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row>
    <row r="483" spans="1:91" x14ac:dyDescent="0.4">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row>
    <row r="484" spans="1:91" x14ac:dyDescent="0.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row>
    <row r="485" spans="1:91" x14ac:dyDescent="0.4">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row>
    <row r="486" spans="1:91" x14ac:dyDescent="0.4">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row>
    <row r="487" spans="1:91" x14ac:dyDescent="0.4">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row>
    <row r="488" spans="1:91" x14ac:dyDescent="0.4">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row>
    <row r="489" spans="1:91" x14ac:dyDescent="0.4">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row>
    <row r="490" spans="1:91" x14ac:dyDescent="0.4">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row>
    <row r="491" spans="1:91" x14ac:dyDescent="0.4">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row>
    <row r="492" spans="1:91" x14ac:dyDescent="0.4">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row>
    <row r="493" spans="1:91" x14ac:dyDescent="0.4">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row>
    <row r="494" spans="1:91" x14ac:dyDescent="0.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row>
    <row r="495" spans="1:91" x14ac:dyDescent="0.4">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row>
    <row r="496" spans="1:91" x14ac:dyDescent="0.4">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row>
    <row r="497" spans="1:91" x14ac:dyDescent="0.4">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row>
    <row r="498" spans="1:91" x14ac:dyDescent="0.4">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row>
    <row r="499" spans="1:91" x14ac:dyDescent="0.4">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row>
    <row r="500" spans="1:91" x14ac:dyDescent="0.4">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row>
    <row r="501" spans="1:91" x14ac:dyDescent="0.4">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row>
    <row r="502" spans="1:91" x14ac:dyDescent="0.4">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row>
    <row r="503" spans="1:91" x14ac:dyDescent="0.4">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row>
    <row r="504" spans="1:91" x14ac:dyDescent="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row>
    <row r="505" spans="1:91" x14ac:dyDescent="0.4">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row>
    <row r="506" spans="1:91" x14ac:dyDescent="0.4">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row>
    <row r="507" spans="1:91" x14ac:dyDescent="0.4">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row>
    <row r="508" spans="1:91" x14ac:dyDescent="0.4">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row>
    <row r="509" spans="1:91" x14ac:dyDescent="0.4">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row>
    <row r="510" spans="1:91" x14ac:dyDescent="0.4">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row>
    <row r="511" spans="1:91" x14ac:dyDescent="0.4">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row>
    <row r="512" spans="1:91" x14ac:dyDescent="0.4">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row>
    <row r="513" spans="1:91" x14ac:dyDescent="0.4">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row>
    <row r="514" spans="1:91" x14ac:dyDescent="0.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row>
    <row r="515" spans="1:91" x14ac:dyDescent="0.4">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row>
    <row r="516" spans="1:91" x14ac:dyDescent="0.4">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row>
    <row r="517" spans="1:91" x14ac:dyDescent="0.4">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row>
    <row r="518" spans="1:91" x14ac:dyDescent="0.4">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row>
    <row r="519" spans="1:91" x14ac:dyDescent="0.4">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row>
    <row r="520" spans="1:91" x14ac:dyDescent="0.4">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row>
    <row r="521" spans="1:91" x14ac:dyDescent="0.4">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row>
    <row r="522" spans="1:91" x14ac:dyDescent="0.4">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row>
    <row r="523" spans="1:91" x14ac:dyDescent="0.4">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row>
    <row r="524" spans="1:91" x14ac:dyDescent="0.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row>
    <row r="525" spans="1:91" x14ac:dyDescent="0.4">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row>
    <row r="526" spans="1:91" x14ac:dyDescent="0.4">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row>
    <row r="527" spans="1:91" x14ac:dyDescent="0.4">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row>
    <row r="528" spans="1:91" x14ac:dyDescent="0.4">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row>
    <row r="529" spans="1:91" x14ac:dyDescent="0.4">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row>
    <row r="530" spans="1:91" x14ac:dyDescent="0.4">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row>
    <row r="531" spans="1:91" x14ac:dyDescent="0.4">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row>
    <row r="532" spans="1:91" x14ac:dyDescent="0.4">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row>
    <row r="533" spans="1:91" x14ac:dyDescent="0.4">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row>
    <row r="534" spans="1:91" x14ac:dyDescent="0.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row>
    <row r="535" spans="1:91" x14ac:dyDescent="0.4">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row>
    <row r="536" spans="1:91" x14ac:dyDescent="0.4">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row>
    <row r="537" spans="1:91" x14ac:dyDescent="0.4">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row>
    <row r="538" spans="1:91" x14ac:dyDescent="0.4">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row>
    <row r="539" spans="1:91" x14ac:dyDescent="0.4">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row>
    <row r="540" spans="1:91" x14ac:dyDescent="0.4">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row>
    <row r="541" spans="1:91" x14ac:dyDescent="0.4">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row>
    <row r="542" spans="1:91" x14ac:dyDescent="0.4">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row>
    <row r="543" spans="1:91" x14ac:dyDescent="0.4">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row>
    <row r="544" spans="1:91" x14ac:dyDescent="0.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row>
    <row r="545" spans="1:91" x14ac:dyDescent="0.4">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row>
    <row r="546" spans="1:91" x14ac:dyDescent="0.4">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row>
    <row r="547" spans="1:91" x14ac:dyDescent="0.4">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row>
    <row r="548" spans="1:91" x14ac:dyDescent="0.4">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row>
    <row r="549" spans="1:91" x14ac:dyDescent="0.4">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row>
    <row r="550" spans="1:91" x14ac:dyDescent="0.4">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row>
    <row r="551" spans="1:91" x14ac:dyDescent="0.4">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row>
    <row r="552" spans="1:91" x14ac:dyDescent="0.4">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row>
    <row r="553" spans="1:91" x14ac:dyDescent="0.4">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row>
    <row r="554" spans="1:91" x14ac:dyDescent="0.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row>
    <row r="555" spans="1:91" x14ac:dyDescent="0.4">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row>
    <row r="556" spans="1:91" x14ac:dyDescent="0.4">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row>
    <row r="557" spans="1:91" x14ac:dyDescent="0.4">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row>
    <row r="558" spans="1:91" x14ac:dyDescent="0.4">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row>
    <row r="559" spans="1:91" x14ac:dyDescent="0.4">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row>
    <row r="560" spans="1:91" x14ac:dyDescent="0.4">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row>
    <row r="561" spans="1:91" x14ac:dyDescent="0.4">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row>
    <row r="562" spans="1:91" x14ac:dyDescent="0.4">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row>
    <row r="563" spans="1:91" x14ac:dyDescent="0.4">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row>
    <row r="564" spans="1:91" x14ac:dyDescent="0.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row>
    <row r="565" spans="1:91" x14ac:dyDescent="0.4">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row>
    <row r="566" spans="1:91" x14ac:dyDescent="0.4">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row>
    <row r="567" spans="1:91" x14ac:dyDescent="0.4">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row>
    <row r="568" spans="1:91" x14ac:dyDescent="0.4">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row>
    <row r="569" spans="1:91" x14ac:dyDescent="0.4">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row>
    <row r="570" spans="1:91" x14ac:dyDescent="0.4">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row>
    <row r="571" spans="1:91" x14ac:dyDescent="0.4">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row>
    <row r="572" spans="1:91" x14ac:dyDescent="0.4">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row>
    <row r="573" spans="1:91" x14ac:dyDescent="0.4">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row>
    <row r="574" spans="1:91" x14ac:dyDescent="0.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row>
    <row r="575" spans="1:91" x14ac:dyDescent="0.4">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row>
    <row r="576" spans="1:91" x14ac:dyDescent="0.4">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row>
    <row r="577" spans="1:91" x14ac:dyDescent="0.4">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row>
    <row r="578" spans="1:91" x14ac:dyDescent="0.4">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row>
    <row r="579" spans="1:91" x14ac:dyDescent="0.4">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row>
    <row r="580" spans="1:91" x14ac:dyDescent="0.4">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row>
    <row r="581" spans="1:91" x14ac:dyDescent="0.4">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row>
    <row r="582" spans="1:91" x14ac:dyDescent="0.4">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row>
    <row r="583" spans="1:91" x14ac:dyDescent="0.4">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row>
    <row r="584" spans="1:91" x14ac:dyDescent="0.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row>
    <row r="585" spans="1:91" x14ac:dyDescent="0.4">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row>
    <row r="586" spans="1:91" x14ac:dyDescent="0.4">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row>
    <row r="587" spans="1:91" x14ac:dyDescent="0.4">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row>
    <row r="588" spans="1:91" x14ac:dyDescent="0.4">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row>
    <row r="589" spans="1:91" x14ac:dyDescent="0.4">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row>
    <row r="590" spans="1:91" x14ac:dyDescent="0.4">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row>
    <row r="591" spans="1:91" x14ac:dyDescent="0.4">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row>
    <row r="592" spans="1:91" x14ac:dyDescent="0.4">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row>
    <row r="593" spans="1:91" x14ac:dyDescent="0.4">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row>
    <row r="594" spans="1:91" x14ac:dyDescent="0.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row>
    <row r="595" spans="1:91" x14ac:dyDescent="0.4">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row>
    <row r="596" spans="1:91" x14ac:dyDescent="0.4">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row>
    <row r="597" spans="1:91" x14ac:dyDescent="0.4">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row>
    <row r="598" spans="1:91" x14ac:dyDescent="0.4">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row>
    <row r="599" spans="1:91" x14ac:dyDescent="0.4">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row>
    <row r="600" spans="1:91" x14ac:dyDescent="0.4">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row>
    <row r="601" spans="1:91" x14ac:dyDescent="0.4">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row>
    <row r="602" spans="1:91" x14ac:dyDescent="0.4">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row>
    <row r="603" spans="1:91" x14ac:dyDescent="0.4">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row>
    <row r="604" spans="1:91" x14ac:dyDescent="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row>
    <row r="605" spans="1:91" x14ac:dyDescent="0.4">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row>
    <row r="606" spans="1:91" x14ac:dyDescent="0.4">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row>
    <row r="607" spans="1:91" x14ac:dyDescent="0.4">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row>
    <row r="608" spans="1:91" x14ac:dyDescent="0.4">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row>
    <row r="609" spans="1:91" x14ac:dyDescent="0.4">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row>
    <row r="610" spans="1:91" x14ac:dyDescent="0.4">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row>
    <row r="611" spans="1:91" x14ac:dyDescent="0.4">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row>
    <row r="612" spans="1:91" x14ac:dyDescent="0.4">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row>
    <row r="613" spans="1:91" x14ac:dyDescent="0.4">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row>
    <row r="614" spans="1:91" x14ac:dyDescent="0.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row>
    <row r="615" spans="1:91" x14ac:dyDescent="0.4">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row>
    <row r="616" spans="1:91" x14ac:dyDescent="0.4">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row>
    <row r="617" spans="1:91" x14ac:dyDescent="0.4">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row>
    <row r="618" spans="1:91" x14ac:dyDescent="0.4">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row>
    <row r="619" spans="1:91" x14ac:dyDescent="0.4">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row>
    <row r="620" spans="1:91" x14ac:dyDescent="0.4">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row>
    <row r="621" spans="1:91" x14ac:dyDescent="0.4">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row>
    <row r="622" spans="1:91" x14ac:dyDescent="0.4">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row>
    <row r="623" spans="1:91" x14ac:dyDescent="0.4">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row>
    <row r="624" spans="1:91" x14ac:dyDescent="0.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row>
    <row r="625" spans="1:91" x14ac:dyDescent="0.4">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row>
    <row r="626" spans="1:91" x14ac:dyDescent="0.4">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row>
    <row r="627" spans="1:91" x14ac:dyDescent="0.4">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row>
    <row r="628" spans="1:91" x14ac:dyDescent="0.4">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row>
    <row r="629" spans="1:91" x14ac:dyDescent="0.4">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row>
    <row r="630" spans="1:91" x14ac:dyDescent="0.4">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row>
    <row r="631" spans="1:91" x14ac:dyDescent="0.4">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row>
    <row r="632" spans="1:91" x14ac:dyDescent="0.4">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row>
    <row r="633" spans="1:91" x14ac:dyDescent="0.4">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row>
    <row r="634" spans="1:91" x14ac:dyDescent="0.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row>
    <row r="635" spans="1:91" x14ac:dyDescent="0.4">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row>
    <row r="636" spans="1:91" x14ac:dyDescent="0.4">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row>
    <row r="637" spans="1:91" x14ac:dyDescent="0.4">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row>
    <row r="638" spans="1:91" x14ac:dyDescent="0.4">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row>
    <row r="639" spans="1:91" x14ac:dyDescent="0.4">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row>
    <row r="640" spans="1:91" x14ac:dyDescent="0.4">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row>
    <row r="641" spans="1:91" x14ac:dyDescent="0.4">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row>
    <row r="642" spans="1:91" x14ac:dyDescent="0.4">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row>
    <row r="643" spans="1:91" x14ac:dyDescent="0.4">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row>
    <row r="644" spans="1:91" x14ac:dyDescent="0.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row>
    <row r="645" spans="1:91" x14ac:dyDescent="0.4">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row>
    <row r="646" spans="1:91" x14ac:dyDescent="0.4">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row>
    <row r="647" spans="1:91" x14ac:dyDescent="0.4">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row>
    <row r="648" spans="1:91" x14ac:dyDescent="0.4">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row>
    <row r="649" spans="1:91" x14ac:dyDescent="0.4">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row>
    <row r="650" spans="1:91" x14ac:dyDescent="0.4">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row>
    <row r="651" spans="1:91" x14ac:dyDescent="0.4">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row>
    <row r="652" spans="1:91" x14ac:dyDescent="0.4">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row>
    <row r="653" spans="1:91" x14ac:dyDescent="0.4">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row>
    <row r="654" spans="1:91" x14ac:dyDescent="0.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row>
    <row r="655" spans="1:91" x14ac:dyDescent="0.4">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row>
    <row r="656" spans="1:91" x14ac:dyDescent="0.4">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row>
    <row r="657" spans="1:91" x14ac:dyDescent="0.4">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row>
    <row r="658" spans="1:91" x14ac:dyDescent="0.4">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row>
    <row r="659" spans="1:91" x14ac:dyDescent="0.4">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row>
    <row r="660" spans="1:91" x14ac:dyDescent="0.4">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row>
    <row r="661" spans="1:91" x14ac:dyDescent="0.4">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row>
    <row r="662" spans="1:91" x14ac:dyDescent="0.4">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row>
    <row r="663" spans="1:91" x14ac:dyDescent="0.4">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row>
    <row r="664" spans="1:91" x14ac:dyDescent="0.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row>
    <row r="665" spans="1:91" x14ac:dyDescent="0.4">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row>
    <row r="666" spans="1:91" x14ac:dyDescent="0.4">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row>
    <row r="667" spans="1:91" x14ac:dyDescent="0.4">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row>
    <row r="668" spans="1:91" x14ac:dyDescent="0.4">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row>
    <row r="669" spans="1:91" x14ac:dyDescent="0.4">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c r="CM669" s="1"/>
    </row>
    <row r="670" spans="1:91" x14ac:dyDescent="0.4">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c r="BK670" s="1"/>
      <c r="BL670" s="1"/>
      <c r="BM670" s="1"/>
      <c r="BN670" s="1"/>
      <c r="BO670" s="1"/>
      <c r="BP670" s="1"/>
      <c r="BQ670" s="1"/>
      <c r="BR670" s="1"/>
      <c r="BS670" s="1"/>
      <c r="BT670" s="1"/>
      <c r="BU670" s="1"/>
      <c r="BV670" s="1"/>
      <c r="BW670" s="1"/>
      <c r="BX670" s="1"/>
      <c r="BY670" s="1"/>
      <c r="BZ670" s="1"/>
      <c r="CA670" s="1"/>
      <c r="CB670" s="1"/>
      <c r="CC670" s="1"/>
      <c r="CD670" s="1"/>
      <c r="CE670" s="1"/>
      <c r="CF670" s="1"/>
      <c r="CG670" s="1"/>
      <c r="CH670" s="1"/>
      <c r="CI670" s="1"/>
      <c r="CJ670" s="1"/>
      <c r="CK670" s="1"/>
      <c r="CL670" s="1"/>
      <c r="CM670" s="1"/>
    </row>
    <row r="671" spans="1:91" x14ac:dyDescent="0.4">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1"/>
      <c r="BK671" s="1"/>
      <c r="BL671" s="1"/>
      <c r="BM671" s="1"/>
      <c r="BN671" s="1"/>
      <c r="BO671" s="1"/>
      <c r="BP671" s="1"/>
      <c r="BQ671" s="1"/>
      <c r="BR671" s="1"/>
      <c r="BS671" s="1"/>
      <c r="BT671" s="1"/>
      <c r="BU671" s="1"/>
      <c r="BV671" s="1"/>
      <c r="BW671" s="1"/>
      <c r="BX671" s="1"/>
      <c r="BY671" s="1"/>
      <c r="BZ671" s="1"/>
      <c r="CA671" s="1"/>
      <c r="CB671" s="1"/>
      <c r="CC671" s="1"/>
      <c r="CD671" s="1"/>
      <c r="CE671" s="1"/>
      <c r="CF671" s="1"/>
      <c r="CG671" s="1"/>
      <c r="CH671" s="1"/>
      <c r="CI671" s="1"/>
      <c r="CJ671" s="1"/>
      <c r="CK671" s="1"/>
      <c r="CL671" s="1"/>
      <c r="CM671" s="1"/>
    </row>
    <row r="672" spans="1:91" x14ac:dyDescent="0.4">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c r="BJ672" s="1"/>
      <c r="BK672" s="1"/>
      <c r="BL672" s="1"/>
      <c r="BM672" s="1"/>
      <c r="BN672" s="1"/>
      <c r="BO672" s="1"/>
      <c r="BP672" s="1"/>
      <c r="BQ672" s="1"/>
      <c r="BR672" s="1"/>
      <c r="BS672" s="1"/>
      <c r="BT672" s="1"/>
      <c r="BU672" s="1"/>
      <c r="BV672" s="1"/>
      <c r="BW672" s="1"/>
      <c r="BX672" s="1"/>
      <c r="BY672" s="1"/>
      <c r="BZ672" s="1"/>
      <c r="CA672" s="1"/>
      <c r="CB672" s="1"/>
      <c r="CC672" s="1"/>
      <c r="CD672" s="1"/>
      <c r="CE672" s="1"/>
      <c r="CF672" s="1"/>
      <c r="CG672" s="1"/>
      <c r="CH672" s="1"/>
      <c r="CI672" s="1"/>
      <c r="CJ672" s="1"/>
      <c r="CK672" s="1"/>
      <c r="CL672" s="1"/>
      <c r="CM672" s="1"/>
    </row>
    <row r="673" spans="1:91" x14ac:dyDescent="0.4">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c r="BI673" s="1"/>
      <c r="BJ673" s="1"/>
      <c r="BK673" s="1"/>
      <c r="BL673" s="1"/>
      <c r="BM673" s="1"/>
      <c r="BN673" s="1"/>
      <c r="BO673" s="1"/>
      <c r="BP673" s="1"/>
      <c r="BQ673" s="1"/>
      <c r="BR673" s="1"/>
      <c r="BS673" s="1"/>
      <c r="BT673" s="1"/>
      <c r="BU673" s="1"/>
      <c r="BV673" s="1"/>
      <c r="BW673" s="1"/>
      <c r="BX673" s="1"/>
      <c r="BY673" s="1"/>
      <c r="BZ673" s="1"/>
      <c r="CA673" s="1"/>
      <c r="CB673" s="1"/>
      <c r="CC673" s="1"/>
      <c r="CD673" s="1"/>
      <c r="CE673" s="1"/>
      <c r="CF673" s="1"/>
      <c r="CG673" s="1"/>
      <c r="CH673" s="1"/>
      <c r="CI673" s="1"/>
      <c r="CJ673" s="1"/>
      <c r="CK673" s="1"/>
      <c r="CL673" s="1"/>
      <c r="CM673" s="1"/>
    </row>
    <row r="674" spans="1:91" x14ac:dyDescent="0.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c r="BI674" s="1"/>
      <c r="BJ674" s="1"/>
      <c r="BK674" s="1"/>
      <c r="BL674" s="1"/>
      <c r="BM674" s="1"/>
      <c r="BN674" s="1"/>
      <c r="BO674" s="1"/>
      <c r="BP674" s="1"/>
      <c r="BQ674" s="1"/>
      <c r="BR674" s="1"/>
      <c r="BS674" s="1"/>
      <c r="BT674" s="1"/>
      <c r="BU674" s="1"/>
      <c r="BV674" s="1"/>
      <c r="BW674" s="1"/>
      <c r="BX674" s="1"/>
      <c r="BY674" s="1"/>
      <c r="BZ674" s="1"/>
      <c r="CA674" s="1"/>
      <c r="CB674" s="1"/>
      <c r="CC674" s="1"/>
      <c r="CD674" s="1"/>
      <c r="CE674" s="1"/>
      <c r="CF674" s="1"/>
      <c r="CG674" s="1"/>
      <c r="CH674" s="1"/>
      <c r="CI674" s="1"/>
      <c r="CJ674" s="1"/>
      <c r="CK674" s="1"/>
      <c r="CL674" s="1"/>
      <c r="CM674" s="1"/>
    </row>
    <row r="675" spans="1:91" x14ac:dyDescent="0.4">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c r="BG675" s="1"/>
      <c r="BH675" s="1"/>
      <c r="BI675" s="1"/>
      <c r="BJ675" s="1"/>
      <c r="BK675" s="1"/>
      <c r="BL675" s="1"/>
      <c r="BM675" s="1"/>
      <c r="BN675" s="1"/>
      <c r="BO675" s="1"/>
      <c r="BP675" s="1"/>
      <c r="BQ675" s="1"/>
      <c r="BR675" s="1"/>
      <c r="BS675" s="1"/>
      <c r="BT675" s="1"/>
      <c r="BU675" s="1"/>
      <c r="BV675" s="1"/>
      <c r="BW675" s="1"/>
      <c r="BX675" s="1"/>
      <c r="BY675" s="1"/>
      <c r="BZ675" s="1"/>
      <c r="CA675" s="1"/>
      <c r="CB675" s="1"/>
      <c r="CC675" s="1"/>
      <c r="CD675" s="1"/>
      <c r="CE675" s="1"/>
      <c r="CF675" s="1"/>
      <c r="CG675" s="1"/>
      <c r="CH675" s="1"/>
      <c r="CI675" s="1"/>
      <c r="CJ675" s="1"/>
      <c r="CK675" s="1"/>
      <c r="CL675" s="1"/>
      <c r="CM675" s="1"/>
    </row>
    <row r="676" spans="1:91" x14ac:dyDescent="0.4">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c r="BG676" s="1"/>
      <c r="BH676" s="1"/>
      <c r="BI676" s="1"/>
      <c r="BJ676" s="1"/>
      <c r="BK676" s="1"/>
      <c r="BL676" s="1"/>
      <c r="BM676" s="1"/>
      <c r="BN676" s="1"/>
      <c r="BO676" s="1"/>
      <c r="BP676" s="1"/>
      <c r="BQ676" s="1"/>
      <c r="BR676" s="1"/>
      <c r="BS676" s="1"/>
      <c r="BT676" s="1"/>
      <c r="BU676" s="1"/>
      <c r="BV676" s="1"/>
      <c r="BW676" s="1"/>
      <c r="BX676" s="1"/>
      <c r="BY676" s="1"/>
      <c r="BZ676" s="1"/>
      <c r="CA676" s="1"/>
      <c r="CB676" s="1"/>
      <c r="CC676" s="1"/>
      <c r="CD676" s="1"/>
      <c r="CE676" s="1"/>
      <c r="CF676" s="1"/>
      <c r="CG676" s="1"/>
      <c r="CH676" s="1"/>
      <c r="CI676" s="1"/>
      <c r="CJ676" s="1"/>
      <c r="CK676" s="1"/>
      <c r="CL676" s="1"/>
      <c r="CM676" s="1"/>
    </row>
    <row r="677" spans="1:91" x14ac:dyDescent="0.4">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c r="BF677" s="1"/>
      <c r="BG677" s="1"/>
      <c r="BH677" s="1"/>
      <c r="BI677" s="1"/>
      <c r="BJ677" s="1"/>
      <c r="BK677" s="1"/>
      <c r="BL677" s="1"/>
      <c r="BM677" s="1"/>
      <c r="BN677" s="1"/>
      <c r="BO677" s="1"/>
      <c r="BP677" s="1"/>
      <c r="BQ677" s="1"/>
      <c r="BR677" s="1"/>
      <c r="BS677" s="1"/>
      <c r="BT677" s="1"/>
      <c r="BU677" s="1"/>
      <c r="BV677" s="1"/>
      <c r="BW677" s="1"/>
      <c r="BX677" s="1"/>
      <c r="BY677" s="1"/>
      <c r="BZ677" s="1"/>
      <c r="CA677" s="1"/>
      <c r="CB677" s="1"/>
      <c r="CC677" s="1"/>
      <c r="CD677" s="1"/>
      <c r="CE677" s="1"/>
      <c r="CF677" s="1"/>
      <c r="CG677" s="1"/>
      <c r="CH677" s="1"/>
      <c r="CI677" s="1"/>
      <c r="CJ677" s="1"/>
      <c r="CK677" s="1"/>
      <c r="CL677" s="1"/>
      <c r="CM677" s="1"/>
    </row>
    <row r="678" spans="1:91" x14ac:dyDescent="0.4">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c r="BF678" s="1"/>
      <c r="BG678" s="1"/>
      <c r="BH678" s="1"/>
      <c r="BI678" s="1"/>
      <c r="BJ678" s="1"/>
      <c r="BK678" s="1"/>
      <c r="BL678" s="1"/>
      <c r="BM678" s="1"/>
      <c r="BN678" s="1"/>
      <c r="BO678" s="1"/>
      <c r="BP678" s="1"/>
      <c r="BQ678" s="1"/>
      <c r="BR678" s="1"/>
      <c r="BS678" s="1"/>
      <c r="BT678" s="1"/>
      <c r="BU678" s="1"/>
      <c r="BV678" s="1"/>
      <c r="BW678" s="1"/>
      <c r="BX678" s="1"/>
      <c r="BY678" s="1"/>
      <c r="BZ678" s="1"/>
      <c r="CA678" s="1"/>
      <c r="CB678" s="1"/>
      <c r="CC678" s="1"/>
      <c r="CD678" s="1"/>
      <c r="CE678" s="1"/>
      <c r="CF678" s="1"/>
      <c r="CG678" s="1"/>
      <c r="CH678" s="1"/>
      <c r="CI678" s="1"/>
      <c r="CJ678" s="1"/>
      <c r="CK678" s="1"/>
      <c r="CL678" s="1"/>
      <c r="CM678" s="1"/>
    </row>
    <row r="679" spans="1:91" x14ac:dyDescent="0.4">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c r="BF679" s="1"/>
      <c r="BG679" s="1"/>
      <c r="BH679" s="1"/>
      <c r="BI679" s="1"/>
      <c r="BJ679" s="1"/>
      <c r="BK679" s="1"/>
      <c r="BL679" s="1"/>
      <c r="BM679" s="1"/>
      <c r="BN679" s="1"/>
      <c r="BO679" s="1"/>
      <c r="BP679" s="1"/>
      <c r="BQ679" s="1"/>
      <c r="BR679" s="1"/>
      <c r="BS679" s="1"/>
      <c r="BT679" s="1"/>
      <c r="BU679" s="1"/>
      <c r="BV679" s="1"/>
      <c r="BW679" s="1"/>
      <c r="BX679" s="1"/>
      <c r="BY679" s="1"/>
      <c r="BZ679" s="1"/>
      <c r="CA679" s="1"/>
      <c r="CB679" s="1"/>
      <c r="CC679" s="1"/>
      <c r="CD679" s="1"/>
      <c r="CE679" s="1"/>
      <c r="CF679" s="1"/>
      <c r="CG679" s="1"/>
      <c r="CH679" s="1"/>
      <c r="CI679" s="1"/>
      <c r="CJ679" s="1"/>
      <c r="CK679" s="1"/>
      <c r="CL679" s="1"/>
      <c r="CM679" s="1"/>
    </row>
    <row r="680" spans="1:91" x14ac:dyDescent="0.4">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c r="BF680" s="1"/>
      <c r="BG680" s="1"/>
      <c r="BH680" s="1"/>
      <c r="BI680" s="1"/>
      <c r="BJ680" s="1"/>
      <c r="BK680" s="1"/>
      <c r="BL680" s="1"/>
      <c r="BM680" s="1"/>
      <c r="BN680" s="1"/>
      <c r="BO680" s="1"/>
      <c r="BP680" s="1"/>
      <c r="BQ680" s="1"/>
      <c r="BR680" s="1"/>
      <c r="BS680" s="1"/>
      <c r="BT680" s="1"/>
      <c r="BU680" s="1"/>
      <c r="BV680" s="1"/>
      <c r="BW680" s="1"/>
      <c r="BX680" s="1"/>
      <c r="BY680" s="1"/>
      <c r="BZ680" s="1"/>
      <c r="CA680" s="1"/>
      <c r="CB680" s="1"/>
      <c r="CC680" s="1"/>
      <c r="CD680" s="1"/>
      <c r="CE680" s="1"/>
      <c r="CF680" s="1"/>
      <c r="CG680" s="1"/>
      <c r="CH680" s="1"/>
      <c r="CI680" s="1"/>
      <c r="CJ680" s="1"/>
      <c r="CK680" s="1"/>
      <c r="CL680" s="1"/>
      <c r="CM680" s="1"/>
    </row>
    <row r="681" spans="1:91" x14ac:dyDescent="0.4">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c r="BF681" s="1"/>
      <c r="BG681" s="1"/>
      <c r="BH681" s="1"/>
      <c r="BI681" s="1"/>
      <c r="BJ681" s="1"/>
      <c r="BK681" s="1"/>
      <c r="BL681" s="1"/>
      <c r="BM681" s="1"/>
      <c r="BN681" s="1"/>
      <c r="BO681" s="1"/>
      <c r="BP681" s="1"/>
      <c r="BQ681" s="1"/>
      <c r="BR681" s="1"/>
      <c r="BS681" s="1"/>
      <c r="BT681" s="1"/>
      <c r="BU681" s="1"/>
      <c r="BV681" s="1"/>
      <c r="BW681" s="1"/>
      <c r="BX681" s="1"/>
      <c r="BY681" s="1"/>
      <c r="BZ681" s="1"/>
      <c r="CA681" s="1"/>
      <c r="CB681" s="1"/>
      <c r="CC681" s="1"/>
      <c r="CD681" s="1"/>
      <c r="CE681" s="1"/>
      <c r="CF681" s="1"/>
      <c r="CG681" s="1"/>
      <c r="CH681" s="1"/>
      <c r="CI681" s="1"/>
      <c r="CJ681" s="1"/>
      <c r="CK681" s="1"/>
      <c r="CL681" s="1"/>
      <c r="CM681" s="1"/>
    </row>
    <row r="682" spans="1:91" x14ac:dyDescent="0.4">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c r="BF682" s="1"/>
      <c r="BG682" s="1"/>
      <c r="BH682" s="1"/>
      <c r="BI682" s="1"/>
      <c r="BJ682" s="1"/>
      <c r="BK682" s="1"/>
      <c r="BL682" s="1"/>
      <c r="BM682" s="1"/>
      <c r="BN682" s="1"/>
      <c r="BO682" s="1"/>
      <c r="BP682" s="1"/>
      <c r="BQ682" s="1"/>
      <c r="BR682" s="1"/>
      <c r="BS682" s="1"/>
      <c r="BT682" s="1"/>
      <c r="BU682" s="1"/>
      <c r="BV682" s="1"/>
      <c r="BW682" s="1"/>
      <c r="BX682" s="1"/>
      <c r="BY682" s="1"/>
      <c r="BZ682" s="1"/>
      <c r="CA682" s="1"/>
      <c r="CB682" s="1"/>
      <c r="CC682" s="1"/>
      <c r="CD682" s="1"/>
      <c r="CE682" s="1"/>
      <c r="CF682" s="1"/>
      <c r="CG682" s="1"/>
      <c r="CH682" s="1"/>
      <c r="CI682" s="1"/>
      <c r="CJ682" s="1"/>
      <c r="CK682" s="1"/>
      <c r="CL682" s="1"/>
      <c r="CM682" s="1"/>
    </row>
    <row r="683" spans="1:91" x14ac:dyDescent="0.4">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c r="BF683" s="1"/>
      <c r="BG683" s="1"/>
      <c r="BH683" s="1"/>
      <c r="BI683" s="1"/>
      <c r="BJ683" s="1"/>
      <c r="BK683" s="1"/>
      <c r="BL683" s="1"/>
      <c r="BM683" s="1"/>
      <c r="BN683" s="1"/>
      <c r="BO683" s="1"/>
      <c r="BP683" s="1"/>
      <c r="BQ683" s="1"/>
      <c r="BR683" s="1"/>
      <c r="BS683" s="1"/>
      <c r="BT683" s="1"/>
      <c r="BU683" s="1"/>
      <c r="BV683" s="1"/>
      <c r="BW683" s="1"/>
      <c r="BX683" s="1"/>
      <c r="BY683" s="1"/>
      <c r="BZ683" s="1"/>
      <c r="CA683" s="1"/>
      <c r="CB683" s="1"/>
      <c r="CC683" s="1"/>
      <c r="CD683" s="1"/>
      <c r="CE683" s="1"/>
      <c r="CF683" s="1"/>
      <c r="CG683" s="1"/>
      <c r="CH683" s="1"/>
      <c r="CI683" s="1"/>
      <c r="CJ683" s="1"/>
      <c r="CK683" s="1"/>
      <c r="CL683" s="1"/>
      <c r="CM683" s="1"/>
    </row>
    <row r="684" spans="1:91" x14ac:dyDescent="0.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c r="BG684" s="1"/>
      <c r="BH684" s="1"/>
      <c r="BI684" s="1"/>
      <c r="BJ684" s="1"/>
      <c r="BK684" s="1"/>
      <c r="BL684" s="1"/>
      <c r="BM684" s="1"/>
      <c r="BN684" s="1"/>
      <c r="BO684" s="1"/>
      <c r="BP684" s="1"/>
      <c r="BQ684" s="1"/>
      <c r="BR684" s="1"/>
      <c r="BS684" s="1"/>
      <c r="BT684" s="1"/>
      <c r="BU684" s="1"/>
      <c r="BV684" s="1"/>
      <c r="BW684" s="1"/>
      <c r="BX684" s="1"/>
      <c r="BY684" s="1"/>
      <c r="BZ684" s="1"/>
      <c r="CA684" s="1"/>
      <c r="CB684" s="1"/>
      <c r="CC684" s="1"/>
      <c r="CD684" s="1"/>
      <c r="CE684" s="1"/>
      <c r="CF684" s="1"/>
      <c r="CG684" s="1"/>
      <c r="CH684" s="1"/>
      <c r="CI684" s="1"/>
      <c r="CJ684" s="1"/>
      <c r="CK684" s="1"/>
      <c r="CL684" s="1"/>
      <c r="CM684" s="1"/>
    </row>
    <row r="685" spans="1:91" x14ac:dyDescent="0.4">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c r="BG685" s="1"/>
      <c r="BH685" s="1"/>
      <c r="BI685" s="1"/>
      <c r="BJ685" s="1"/>
      <c r="BK685" s="1"/>
      <c r="BL685" s="1"/>
      <c r="BM685" s="1"/>
      <c r="BN685" s="1"/>
      <c r="BO685" s="1"/>
      <c r="BP685" s="1"/>
      <c r="BQ685" s="1"/>
      <c r="BR685" s="1"/>
      <c r="BS685" s="1"/>
      <c r="BT685" s="1"/>
      <c r="BU685" s="1"/>
      <c r="BV685" s="1"/>
      <c r="BW685" s="1"/>
      <c r="BX685" s="1"/>
      <c r="BY685" s="1"/>
      <c r="BZ685" s="1"/>
      <c r="CA685" s="1"/>
      <c r="CB685" s="1"/>
      <c r="CC685" s="1"/>
      <c r="CD685" s="1"/>
      <c r="CE685" s="1"/>
      <c r="CF685" s="1"/>
      <c r="CG685" s="1"/>
      <c r="CH685" s="1"/>
      <c r="CI685" s="1"/>
      <c r="CJ685" s="1"/>
      <c r="CK685" s="1"/>
      <c r="CL685" s="1"/>
      <c r="CM685" s="1"/>
    </row>
    <row r="686" spans="1:91" x14ac:dyDescent="0.4">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c r="BG686" s="1"/>
      <c r="BH686" s="1"/>
      <c r="BI686" s="1"/>
      <c r="BJ686" s="1"/>
      <c r="BK686" s="1"/>
      <c r="BL686" s="1"/>
      <c r="BM686" s="1"/>
      <c r="BN686" s="1"/>
      <c r="BO686" s="1"/>
      <c r="BP686" s="1"/>
      <c r="BQ686" s="1"/>
      <c r="BR686" s="1"/>
      <c r="BS686" s="1"/>
      <c r="BT686" s="1"/>
      <c r="BU686" s="1"/>
      <c r="BV686" s="1"/>
      <c r="BW686" s="1"/>
      <c r="BX686" s="1"/>
      <c r="BY686" s="1"/>
      <c r="BZ686" s="1"/>
      <c r="CA686" s="1"/>
      <c r="CB686" s="1"/>
      <c r="CC686" s="1"/>
      <c r="CD686" s="1"/>
      <c r="CE686" s="1"/>
      <c r="CF686" s="1"/>
      <c r="CG686" s="1"/>
      <c r="CH686" s="1"/>
      <c r="CI686" s="1"/>
      <c r="CJ686" s="1"/>
      <c r="CK686" s="1"/>
      <c r="CL686" s="1"/>
      <c r="CM686" s="1"/>
    </row>
    <row r="687" spans="1:91" x14ac:dyDescent="0.4">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c r="BG687" s="1"/>
      <c r="BH687" s="1"/>
      <c r="BI687" s="1"/>
      <c r="BJ687" s="1"/>
      <c r="BK687" s="1"/>
      <c r="BL687" s="1"/>
      <c r="BM687" s="1"/>
      <c r="BN687" s="1"/>
      <c r="BO687" s="1"/>
      <c r="BP687" s="1"/>
      <c r="BQ687" s="1"/>
      <c r="BR687" s="1"/>
      <c r="BS687" s="1"/>
      <c r="BT687" s="1"/>
      <c r="BU687" s="1"/>
      <c r="BV687" s="1"/>
      <c r="BW687" s="1"/>
      <c r="BX687" s="1"/>
      <c r="BY687" s="1"/>
      <c r="BZ687" s="1"/>
      <c r="CA687" s="1"/>
      <c r="CB687" s="1"/>
      <c r="CC687" s="1"/>
      <c r="CD687" s="1"/>
      <c r="CE687" s="1"/>
      <c r="CF687" s="1"/>
      <c r="CG687" s="1"/>
      <c r="CH687" s="1"/>
      <c r="CI687" s="1"/>
      <c r="CJ687" s="1"/>
      <c r="CK687" s="1"/>
      <c r="CL687" s="1"/>
      <c r="CM687" s="1"/>
    </row>
    <row r="688" spans="1:91" x14ac:dyDescent="0.4">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c r="BH688" s="1"/>
      <c r="BI688" s="1"/>
      <c r="BJ688" s="1"/>
      <c r="BK688" s="1"/>
      <c r="BL688" s="1"/>
      <c r="BM688" s="1"/>
      <c r="BN688" s="1"/>
      <c r="BO688" s="1"/>
      <c r="BP688" s="1"/>
      <c r="BQ688" s="1"/>
      <c r="BR688" s="1"/>
      <c r="BS688" s="1"/>
      <c r="BT688" s="1"/>
      <c r="BU688" s="1"/>
      <c r="BV688" s="1"/>
      <c r="BW688" s="1"/>
      <c r="BX688" s="1"/>
      <c r="BY688" s="1"/>
      <c r="BZ688" s="1"/>
      <c r="CA688" s="1"/>
      <c r="CB688" s="1"/>
      <c r="CC688" s="1"/>
      <c r="CD688" s="1"/>
      <c r="CE688" s="1"/>
      <c r="CF688" s="1"/>
      <c r="CG688" s="1"/>
      <c r="CH688" s="1"/>
      <c r="CI688" s="1"/>
      <c r="CJ688" s="1"/>
      <c r="CK688" s="1"/>
      <c r="CL688" s="1"/>
      <c r="CM688" s="1"/>
    </row>
    <row r="689" spans="1:91" x14ac:dyDescent="0.4">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c r="BG689" s="1"/>
      <c r="BH689" s="1"/>
      <c r="BI689" s="1"/>
      <c r="BJ689" s="1"/>
      <c r="BK689" s="1"/>
      <c r="BL689" s="1"/>
      <c r="BM689" s="1"/>
      <c r="BN689" s="1"/>
      <c r="BO689" s="1"/>
      <c r="BP689" s="1"/>
      <c r="BQ689" s="1"/>
      <c r="BR689" s="1"/>
      <c r="BS689" s="1"/>
      <c r="BT689" s="1"/>
      <c r="BU689" s="1"/>
      <c r="BV689" s="1"/>
      <c r="BW689" s="1"/>
      <c r="BX689" s="1"/>
      <c r="BY689" s="1"/>
      <c r="BZ689" s="1"/>
      <c r="CA689" s="1"/>
      <c r="CB689" s="1"/>
      <c r="CC689" s="1"/>
      <c r="CD689" s="1"/>
      <c r="CE689" s="1"/>
      <c r="CF689" s="1"/>
      <c r="CG689" s="1"/>
      <c r="CH689" s="1"/>
      <c r="CI689" s="1"/>
      <c r="CJ689" s="1"/>
      <c r="CK689" s="1"/>
      <c r="CL689" s="1"/>
      <c r="CM689" s="1"/>
    </row>
    <row r="690" spans="1:91" x14ac:dyDescent="0.4">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c r="BH690" s="1"/>
      <c r="BI690" s="1"/>
      <c r="BJ690" s="1"/>
      <c r="BK690" s="1"/>
      <c r="BL690" s="1"/>
      <c r="BM690" s="1"/>
      <c r="BN690" s="1"/>
      <c r="BO690" s="1"/>
      <c r="BP690" s="1"/>
      <c r="BQ690" s="1"/>
      <c r="BR690" s="1"/>
      <c r="BS690" s="1"/>
      <c r="BT690" s="1"/>
      <c r="BU690" s="1"/>
      <c r="BV690" s="1"/>
      <c r="BW690" s="1"/>
      <c r="BX690" s="1"/>
      <c r="BY690" s="1"/>
      <c r="BZ690" s="1"/>
      <c r="CA690" s="1"/>
      <c r="CB690" s="1"/>
      <c r="CC690" s="1"/>
      <c r="CD690" s="1"/>
      <c r="CE690" s="1"/>
      <c r="CF690" s="1"/>
      <c r="CG690" s="1"/>
      <c r="CH690" s="1"/>
      <c r="CI690" s="1"/>
      <c r="CJ690" s="1"/>
      <c r="CK690" s="1"/>
      <c r="CL690" s="1"/>
      <c r="CM690" s="1"/>
    </row>
    <row r="691" spans="1:91" x14ac:dyDescent="0.4">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c r="BG691" s="1"/>
      <c r="BH691" s="1"/>
      <c r="BI691" s="1"/>
      <c r="BJ691" s="1"/>
      <c r="BK691" s="1"/>
      <c r="BL691" s="1"/>
      <c r="BM691" s="1"/>
      <c r="BN691" s="1"/>
      <c r="BO691" s="1"/>
      <c r="BP691" s="1"/>
      <c r="BQ691" s="1"/>
      <c r="BR691" s="1"/>
      <c r="BS691" s="1"/>
      <c r="BT691" s="1"/>
      <c r="BU691" s="1"/>
      <c r="BV691" s="1"/>
      <c r="BW691" s="1"/>
      <c r="BX691" s="1"/>
      <c r="BY691" s="1"/>
      <c r="BZ691" s="1"/>
      <c r="CA691" s="1"/>
      <c r="CB691" s="1"/>
      <c r="CC691" s="1"/>
      <c r="CD691" s="1"/>
      <c r="CE691" s="1"/>
      <c r="CF691" s="1"/>
      <c r="CG691" s="1"/>
      <c r="CH691" s="1"/>
      <c r="CI691" s="1"/>
      <c r="CJ691" s="1"/>
      <c r="CK691" s="1"/>
      <c r="CL691" s="1"/>
      <c r="CM691" s="1"/>
    </row>
    <row r="692" spans="1:91" x14ac:dyDescent="0.4">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c r="BF692" s="1"/>
      <c r="BG692" s="1"/>
      <c r="BH692" s="1"/>
      <c r="BI692" s="1"/>
      <c r="BJ692" s="1"/>
      <c r="BK692" s="1"/>
      <c r="BL692" s="1"/>
      <c r="BM692" s="1"/>
      <c r="BN692" s="1"/>
      <c r="BO692" s="1"/>
      <c r="BP692" s="1"/>
      <c r="BQ692" s="1"/>
      <c r="BR692" s="1"/>
      <c r="BS692" s="1"/>
      <c r="BT692" s="1"/>
      <c r="BU692" s="1"/>
      <c r="BV692" s="1"/>
      <c r="BW692" s="1"/>
      <c r="BX692" s="1"/>
      <c r="BY692" s="1"/>
      <c r="BZ692" s="1"/>
      <c r="CA692" s="1"/>
      <c r="CB692" s="1"/>
      <c r="CC692" s="1"/>
      <c r="CD692" s="1"/>
      <c r="CE692" s="1"/>
      <c r="CF692" s="1"/>
      <c r="CG692" s="1"/>
      <c r="CH692" s="1"/>
      <c r="CI692" s="1"/>
      <c r="CJ692" s="1"/>
      <c r="CK692" s="1"/>
      <c r="CL692" s="1"/>
      <c r="CM692" s="1"/>
    </row>
    <row r="693" spans="1:91" x14ac:dyDescent="0.4">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c r="BF693" s="1"/>
      <c r="BG693" s="1"/>
      <c r="BH693" s="1"/>
      <c r="BI693" s="1"/>
      <c r="BJ693" s="1"/>
      <c r="BK693" s="1"/>
      <c r="BL693" s="1"/>
      <c r="BM693" s="1"/>
      <c r="BN693" s="1"/>
      <c r="BO693" s="1"/>
      <c r="BP693" s="1"/>
      <c r="BQ693" s="1"/>
      <c r="BR693" s="1"/>
      <c r="BS693" s="1"/>
      <c r="BT693" s="1"/>
      <c r="BU693" s="1"/>
      <c r="BV693" s="1"/>
      <c r="BW693" s="1"/>
      <c r="BX693" s="1"/>
      <c r="BY693" s="1"/>
      <c r="BZ693" s="1"/>
      <c r="CA693" s="1"/>
      <c r="CB693" s="1"/>
      <c r="CC693" s="1"/>
      <c r="CD693" s="1"/>
      <c r="CE693" s="1"/>
      <c r="CF693" s="1"/>
      <c r="CG693" s="1"/>
      <c r="CH693" s="1"/>
      <c r="CI693" s="1"/>
      <c r="CJ693" s="1"/>
      <c r="CK693" s="1"/>
      <c r="CL693" s="1"/>
      <c r="CM693" s="1"/>
    </row>
    <row r="694" spans="1:91" x14ac:dyDescent="0.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c r="BF694" s="1"/>
      <c r="BG694" s="1"/>
      <c r="BH694" s="1"/>
      <c r="BI694" s="1"/>
      <c r="BJ694" s="1"/>
      <c r="BK694" s="1"/>
      <c r="BL694" s="1"/>
      <c r="BM694" s="1"/>
      <c r="BN694" s="1"/>
      <c r="BO694" s="1"/>
      <c r="BP694" s="1"/>
      <c r="BQ694" s="1"/>
      <c r="BR694" s="1"/>
      <c r="BS694" s="1"/>
      <c r="BT694" s="1"/>
      <c r="BU694" s="1"/>
      <c r="BV694" s="1"/>
      <c r="BW694" s="1"/>
      <c r="BX694" s="1"/>
      <c r="BY694" s="1"/>
      <c r="BZ694" s="1"/>
      <c r="CA694" s="1"/>
      <c r="CB694" s="1"/>
      <c r="CC694" s="1"/>
      <c r="CD694" s="1"/>
      <c r="CE694" s="1"/>
      <c r="CF694" s="1"/>
      <c r="CG694" s="1"/>
      <c r="CH694" s="1"/>
      <c r="CI694" s="1"/>
      <c r="CJ694" s="1"/>
      <c r="CK694" s="1"/>
      <c r="CL694" s="1"/>
      <c r="CM694" s="1"/>
    </row>
    <row r="695" spans="1:91" x14ac:dyDescent="0.4">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c r="BF695" s="1"/>
      <c r="BG695" s="1"/>
      <c r="BH695" s="1"/>
      <c r="BI695" s="1"/>
      <c r="BJ695" s="1"/>
      <c r="BK695" s="1"/>
      <c r="BL695" s="1"/>
      <c r="BM695" s="1"/>
      <c r="BN695" s="1"/>
      <c r="BO695" s="1"/>
      <c r="BP695" s="1"/>
      <c r="BQ695" s="1"/>
      <c r="BR695" s="1"/>
      <c r="BS695" s="1"/>
      <c r="BT695" s="1"/>
      <c r="BU695" s="1"/>
      <c r="BV695" s="1"/>
      <c r="BW695" s="1"/>
      <c r="BX695" s="1"/>
      <c r="BY695" s="1"/>
      <c r="BZ695" s="1"/>
      <c r="CA695" s="1"/>
      <c r="CB695" s="1"/>
      <c r="CC695" s="1"/>
      <c r="CD695" s="1"/>
      <c r="CE695" s="1"/>
      <c r="CF695" s="1"/>
      <c r="CG695" s="1"/>
      <c r="CH695" s="1"/>
      <c r="CI695" s="1"/>
      <c r="CJ695" s="1"/>
      <c r="CK695" s="1"/>
      <c r="CL695" s="1"/>
      <c r="CM695" s="1"/>
    </row>
    <row r="696" spans="1:91" x14ac:dyDescent="0.4">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c r="BG696" s="1"/>
      <c r="BH696" s="1"/>
      <c r="BI696" s="1"/>
      <c r="BJ696" s="1"/>
      <c r="BK696" s="1"/>
      <c r="BL696" s="1"/>
      <c r="BM696" s="1"/>
      <c r="BN696" s="1"/>
      <c r="BO696" s="1"/>
      <c r="BP696" s="1"/>
      <c r="BQ696" s="1"/>
      <c r="BR696" s="1"/>
      <c r="BS696" s="1"/>
      <c r="BT696" s="1"/>
      <c r="BU696" s="1"/>
      <c r="BV696" s="1"/>
      <c r="BW696" s="1"/>
      <c r="BX696" s="1"/>
      <c r="BY696" s="1"/>
      <c r="BZ696" s="1"/>
      <c r="CA696" s="1"/>
      <c r="CB696" s="1"/>
      <c r="CC696" s="1"/>
      <c r="CD696" s="1"/>
      <c r="CE696" s="1"/>
      <c r="CF696" s="1"/>
      <c r="CG696" s="1"/>
      <c r="CH696" s="1"/>
      <c r="CI696" s="1"/>
      <c r="CJ696" s="1"/>
      <c r="CK696" s="1"/>
      <c r="CL696" s="1"/>
      <c r="CM696" s="1"/>
    </row>
    <row r="697" spans="1:91" x14ac:dyDescent="0.4">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c r="BF697" s="1"/>
      <c r="BG697" s="1"/>
      <c r="BH697" s="1"/>
      <c r="BI697" s="1"/>
      <c r="BJ697" s="1"/>
      <c r="BK697" s="1"/>
      <c r="BL697" s="1"/>
      <c r="BM697" s="1"/>
      <c r="BN697" s="1"/>
      <c r="BO697" s="1"/>
      <c r="BP697" s="1"/>
      <c r="BQ697" s="1"/>
      <c r="BR697" s="1"/>
      <c r="BS697" s="1"/>
      <c r="BT697" s="1"/>
      <c r="BU697" s="1"/>
      <c r="BV697" s="1"/>
      <c r="BW697" s="1"/>
      <c r="BX697" s="1"/>
      <c r="BY697" s="1"/>
      <c r="BZ697" s="1"/>
      <c r="CA697" s="1"/>
      <c r="CB697" s="1"/>
      <c r="CC697" s="1"/>
      <c r="CD697" s="1"/>
      <c r="CE697" s="1"/>
      <c r="CF697" s="1"/>
      <c r="CG697" s="1"/>
      <c r="CH697" s="1"/>
      <c r="CI697" s="1"/>
      <c r="CJ697" s="1"/>
      <c r="CK697" s="1"/>
      <c r="CL697" s="1"/>
      <c r="CM697" s="1"/>
    </row>
    <row r="698" spans="1:91" x14ac:dyDescent="0.4">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c r="BF698" s="1"/>
      <c r="BG698" s="1"/>
      <c r="BH698" s="1"/>
      <c r="BI698" s="1"/>
      <c r="BJ698" s="1"/>
      <c r="BK698" s="1"/>
      <c r="BL698" s="1"/>
      <c r="BM698" s="1"/>
      <c r="BN698" s="1"/>
      <c r="BO698" s="1"/>
      <c r="BP698" s="1"/>
      <c r="BQ698" s="1"/>
      <c r="BR698" s="1"/>
      <c r="BS698" s="1"/>
      <c r="BT698" s="1"/>
      <c r="BU698" s="1"/>
      <c r="BV698" s="1"/>
      <c r="BW698" s="1"/>
      <c r="BX698" s="1"/>
      <c r="BY698" s="1"/>
      <c r="BZ698" s="1"/>
      <c r="CA698" s="1"/>
      <c r="CB698" s="1"/>
      <c r="CC698" s="1"/>
      <c r="CD698" s="1"/>
      <c r="CE698" s="1"/>
      <c r="CF698" s="1"/>
      <c r="CG698" s="1"/>
      <c r="CH698" s="1"/>
      <c r="CI698" s="1"/>
      <c r="CJ698" s="1"/>
      <c r="CK698" s="1"/>
      <c r="CL698" s="1"/>
      <c r="CM698" s="1"/>
    </row>
    <row r="699" spans="1:91" x14ac:dyDescent="0.4">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c r="BF699" s="1"/>
      <c r="BG699" s="1"/>
      <c r="BH699" s="1"/>
      <c r="BI699" s="1"/>
      <c r="BJ699" s="1"/>
      <c r="BK699" s="1"/>
      <c r="BL699" s="1"/>
      <c r="BM699" s="1"/>
      <c r="BN699" s="1"/>
      <c r="BO699" s="1"/>
      <c r="BP699" s="1"/>
      <c r="BQ699" s="1"/>
      <c r="BR699" s="1"/>
      <c r="BS699" s="1"/>
      <c r="BT699" s="1"/>
      <c r="BU699" s="1"/>
      <c r="BV699" s="1"/>
      <c r="BW699" s="1"/>
      <c r="BX699" s="1"/>
      <c r="BY699" s="1"/>
      <c r="BZ699" s="1"/>
      <c r="CA699" s="1"/>
      <c r="CB699" s="1"/>
      <c r="CC699" s="1"/>
      <c r="CD699" s="1"/>
      <c r="CE699" s="1"/>
      <c r="CF699" s="1"/>
      <c r="CG699" s="1"/>
      <c r="CH699" s="1"/>
      <c r="CI699" s="1"/>
      <c r="CJ699" s="1"/>
      <c r="CK699" s="1"/>
      <c r="CL699" s="1"/>
      <c r="CM699" s="1"/>
    </row>
    <row r="700" spans="1:91" x14ac:dyDescent="0.4">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c r="BF700" s="1"/>
      <c r="BG700" s="1"/>
      <c r="BH700" s="1"/>
      <c r="BI700" s="1"/>
      <c r="BJ700" s="1"/>
      <c r="BK700" s="1"/>
      <c r="BL700" s="1"/>
      <c r="BM700" s="1"/>
      <c r="BN700" s="1"/>
      <c r="BO700" s="1"/>
      <c r="BP700" s="1"/>
      <c r="BQ700" s="1"/>
      <c r="BR700" s="1"/>
      <c r="BS700" s="1"/>
      <c r="BT700" s="1"/>
      <c r="BU700" s="1"/>
      <c r="BV700" s="1"/>
      <c r="BW700" s="1"/>
      <c r="BX700" s="1"/>
      <c r="BY700" s="1"/>
      <c r="BZ700" s="1"/>
      <c r="CA700" s="1"/>
      <c r="CB700" s="1"/>
      <c r="CC700" s="1"/>
      <c r="CD700" s="1"/>
      <c r="CE700" s="1"/>
      <c r="CF700" s="1"/>
      <c r="CG700" s="1"/>
      <c r="CH700" s="1"/>
      <c r="CI700" s="1"/>
      <c r="CJ700" s="1"/>
      <c r="CK700" s="1"/>
      <c r="CL700" s="1"/>
      <c r="CM700" s="1"/>
    </row>
    <row r="701" spans="1:91" x14ac:dyDescent="0.4">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c r="BF701" s="1"/>
      <c r="BG701" s="1"/>
      <c r="BH701" s="1"/>
      <c r="BI701" s="1"/>
      <c r="BJ701" s="1"/>
      <c r="BK701" s="1"/>
      <c r="BL701" s="1"/>
      <c r="BM701" s="1"/>
      <c r="BN701" s="1"/>
      <c r="BO701" s="1"/>
      <c r="BP701" s="1"/>
      <c r="BQ701" s="1"/>
      <c r="BR701" s="1"/>
      <c r="BS701" s="1"/>
      <c r="BT701" s="1"/>
      <c r="BU701" s="1"/>
      <c r="BV701" s="1"/>
      <c r="BW701" s="1"/>
      <c r="BX701" s="1"/>
      <c r="BY701" s="1"/>
      <c r="BZ701" s="1"/>
      <c r="CA701" s="1"/>
      <c r="CB701" s="1"/>
      <c r="CC701" s="1"/>
      <c r="CD701" s="1"/>
      <c r="CE701" s="1"/>
      <c r="CF701" s="1"/>
      <c r="CG701" s="1"/>
      <c r="CH701" s="1"/>
      <c r="CI701" s="1"/>
      <c r="CJ701" s="1"/>
      <c r="CK701" s="1"/>
      <c r="CL701" s="1"/>
      <c r="CM701" s="1"/>
    </row>
    <row r="702" spans="1:91" x14ac:dyDescent="0.4">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c r="BF702" s="1"/>
      <c r="BG702" s="1"/>
      <c r="BH702" s="1"/>
      <c r="BI702" s="1"/>
      <c r="BJ702" s="1"/>
      <c r="BK702" s="1"/>
      <c r="BL702" s="1"/>
      <c r="BM702" s="1"/>
      <c r="BN702" s="1"/>
      <c r="BO702" s="1"/>
      <c r="BP702" s="1"/>
      <c r="BQ702" s="1"/>
      <c r="BR702" s="1"/>
      <c r="BS702" s="1"/>
      <c r="BT702" s="1"/>
      <c r="BU702" s="1"/>
      <c r="BV702" s="1"/>
      <c r="BW702" s="1"/>
      <c r="BX702" s="1"/>
      <c r="BY702" s="1"/>
      <c r="BZ702" s="1"/>
      <c r="CA702" s="1"/>
      <c r="CB702" s="1"/>
      <c r="CC702" s="1"/>
      <c r="CD702" s="1"/>
      <c r="CE702" s="1"/>
      <c r="CF702" s="1"/>
      <c r="CG702" s="1"/>
      <c r="CH702" s="1"/>
      <c r="CI702" s="1"/>
      <c r="CJ702" s="1"/>
      <c r="CK702" s="1"/>
      <c r="CL702" s="1"/>
      <c r="CM702" s="1"/>
    </row>
    <row r="703" spans="1:91" x14ac:dyDescent="0.4">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c r="BF703" s="1"/>
      <c r="BG703" s="1"/>
      <c r="BH703" s="1"/>
      <c r="BI703" s="1"/>
      <c r="BJ703" s="1"/>
      <c r="BK703" s="1"/>
      <c r="BL703" s="1"/>
      <c r="BM703" s="1"/>
      <c r="BN703" s="1"/>
      <c r="BO703" s="1"/>
      <c r="BP703" s="1"/>
      <c r="BQ703" s="1"/>
      <c r="BR703" s="1"/>
      <c r="BS703" s="1"/>
      <c r="BT703" s="1"/>
      <c r="BU703" s="1"/>
      <c r="BV703" s="1"/>
      <c r="BW703" s="1"/>
      <c r="BX703" s="1"/>
      <c r="BY703" s="1"/>
      <c r="BZ703" s="1"/>
      <c r="CA703" s="1"/>
      <c r="CB703" s="1"/>
      <c r="CC703" s="1"/>
      <c r="CD703" s="1"/>
      <c r="CE703" s="1"/>
      <c r="CF703" s="1"/>
      <c r="CG703" s="1"/>
      <c r="CH703" s="1"/>
      <c r="CI703" s="1"/>
      <c r="CJ703" s="1"/>
      <c r="CK703" s="1"/>
      <c r="CL703" s="1"/>
      <c r="CM703" s="1"/>
    </row>
    <row r="704" spans="1:91" x14ac:dyDescent="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c r="BF704" s="1"/>
      <c r="BG704" s="1"/>
      <c r="BH704" s="1"/>
      <c r="BI704" s="1"/>
      <c r="BJ704" s="1"/>
      <c r="BK704" s="1"/>
      <c r="BL704" s="1"/>
      <c r="BM704" s="1"/>
      <c r="BN704" s="1"/>
      <c r="BO704" s="1"/>
      <c r="BP704" s="1"/>
      <c r="BQ704" s="1"/>
      <c r="BR704" s="1"/>
      <c r="BS704" s="1"/>
      <c r="BT704" s="1"/>
      <c r="BU704" s="1"/>
      <c r="BV704" s="1"/>
      <c r="BW704" s="1"/>
      <c r="BX704" s="1"/>
      <c r="BY704" s="1"/>
      <c r="BZ704" s="1"/>
      <c r="CA704" s="1"/>
      <c r="CB704" s="1"/>
      <c r="CC704" s="1"/>
      <c r="CD704" s="1"/>
      <c r="CE704" s="1"/>
      <c r="CF704" s="1"/>
      <c r="CG704" s="1"/>
      <c r="CH704" s="1"/>
      <c r="CI704" s="1"/>
      <c r="CJ704" s="1"/>
      <c r="CK704" s="1"/>
      <c r="CL704" s="1"/>
      <c r="CM704" s="1"/>
    </row>
    <row r="705" spans="1:91" x14ac:dyDescent="0.4">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c r="BF705" s="1"/>
      <c r="BG705" s="1"/>
      <c r="BH705" s="1"/>
      <c r="BI705" s="1"/>
      <c r="BJ705" s="1"/>
      <c r="BK705" s="1"/>
      <c r="BL705" s="1"/>
      <c r="BM705" s="1"/>
      <c r="BN705" s="1"/>
      <c r="BO705" s="1"/>
      <c r="BP705" s="1"/>
      <c r="BQ705" s="1"/>
      <c r="BR705" s="1"/>
      <c r="BS705" s="1"/>
      <c r="BT705" s="1"/>
      <c r="BU705" s="1"/>
      <c r="BV705" s="1"/>
      <c r="BW705" s="1"/>
      <c r="BX705" s="1"/>
      <c r="BY705" s="1"/>
      <c r="BZ705" s="1"/>
      <c r="CA705" s="1"/>
      <c r="CB705" s="1"/>
      <c r="CC705" s="1"/>
      <c r="CD705" s="1"/>
      <c r="CE705" s="1"/>
      <c r="CF705" s="1"/>
      <c r="CG705" s="1"/>
      <c r="CH705" s="1"/>
      <c r="CI705" s="1"/>
      <c r="CJ705" s="1"/>
      <c r="CK705" s="1"/>
      <c r="CL705" s="1"/>
      <c r="CM705" s="1"/>
    </row>
    <row r="706" spans="1:91" x14ac:dyDescent="0.4">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c r="BG706" s="1"/>
      <c r="BH706" s="1"/>
      <c r="BI706" s="1"/>
      <c r="BJ706" s="1"/>
      <c r="BK706" s="1"/>
      <c r="BL706" s="1"/>
      <c r="BM706" s="1"/>
      <c r="BN706" s="1"/>
      <c r="BO706" s="1"/>
      <c r="BP706" s="1"/>
      <c r="BQ706" s="1"/>
      <c r="BR706" s="1"/>
      <c r="BS706" s="1"/>
      <c r="BT706" s="1"/>
      <c r="BU706" s="1"/>
      <c r="BV706" s="1"/>
      <c r="BW706" s="1"/>
      <c r="BX706" s="1"/>
      <c r="BY706" s="1"/>
      <c r="BZ706" s="1"/>
      <c r="CA706" s="1"/>
      <c r="CB706" s="1"/>
      <c r="CC706" s="1"/>
      <c r="CD706" s="1"/>
      <c r="CE706" s="1"/>
      <c r="CF706" s="1"/>
      <c r="CG706" s="1"/>
      <c r="CH706" s="1"/>
      <c r="CI706" s="1"/>
      <c r="CJ706" s="1"/>
      <c r="CK706" s="1"/>
      <c r="CL706" s="1"/>
      <c r="CM706" s="1"/>
    </row>
    <row r="707" spans="1:91" x14ac:dyDescent="0.4">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c r="BE707" s="1"/>
      <c r="BF707" s="1"/>
      <c r="BG707" s="1"/>
      <c r="BH707" s="1"/>
      <c r="BI707" s="1"/>
      <c r="BJ707" s="1"/>
      <c r="BK707" s="1"/>
      <c r="BL707" s="1"/>
      <c r="BM707" s="1"/>
      <c r="BN707" s="1"/>
      <c r="BO707" s="1"/>
      <c r="BP707" s="1"/>
      <c r="BQ707" s="1"/>
      <c r="BR707" s="1"/>
      <c r="BS707" s="1"/>
      <c r="BT707" s="1"/>
      <c r="BU707" s="1"/>
      <c r="BV707" s="1"/>
      <c r="BW707" s="1"/>
      <c r="BX707" s="1"/>
      <c r="BY707" s="1"/>
      <c r="BZ707" s="1"/>
      <c r="CA707" s="1"/>
      <c r="CB707" s="1"/>
      <c r="CC707" s="1"/>
      <c r="CD707" s="1"/>
      <c r="CE707" s="1"/>
      <c r="CF707" s="1"/>
      <c r="CG707" s="1"/>
      <c r="CH707" s="1"/>
      <c r="CI707" s="1"/>
      <c r="CJ707" s="1"/>
      <c r="CK707" s="1"/>
      <c r="CL707" s="1"/>
      <c r="CM707" s="1"/>
    </row>
    <row r="708" spans="1:91" x14ac:dyDescent="0.4">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c r="BE708" s="1"/>
      <c r="BF708" s="1"/>
      <c r="BG708" s="1"/>
      <c r="BH708" s="1"/>
      <c r="BI708" s="1"/>
      <c r="BJ708" s="1"/>
      <c r="BK708" s="1"/>
      <c r="BL708" s="1"/>
      <c r="BM708" s="1"/>
      <c r="BN708" s="1"/>
      <c r="BO708" s="1"/>
      <c r="BP708" s="1"/>
      <c r="BQ708" s="1"/>
      <c r="BR708" s="1"/>
      <c r="BS708" s="1"/>
      <c r="BT708" s="1"/>
      <c r="BU708" s="1"/>
      <c r="BV708" s="1"/>
      <c r="BW708" s="1"/>
      <c r="BX708" s="1"/>
      <c r="BY708" s="1"/>
      <c r="BZ708" s="1"/>
      <c r="CA708" s="1"/>
      <c r="CB708" s="1"/>
      <c r="CC708" s="1"/>
      <c r="CD708" s="1"/>
      <c r="CE708" s="1"/>
      <c r="CF708" s="1"/>
      <c r="CG708" s="1"/>
      <c r="CH708" s="1"/>
      <c r="CI708" s="1"/>
      <c r="CJ708" s="1"/>
      <c r="CK708" s="1"/>
      <c r="CL708" s="1"/>
      <c r="CM708" s="1"/>
    </row>
    <row r="709" spans="1:91" x14ac:dyDescent="0.4">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c r="BF709" s="1"/>
      <c r="BG709" s="1"/>
      <c r="BH709" s="1"/>
      <c r="BI709" s="1"/>
      <c r="BJ709" s="1"/>
      <c r="BK709" s="1"/>
      <c r="BL709" s="1"/>
      <c r="BM709" s="1"/>
      <c r="BN709" s="1"/>
      <c r="BO709" s="1"/>
      <c r="BP709" s="1"/>
      <c r="BQ709" s="1"/>
      <c r="BR709" s="1"/>
      <c r="BS709" s="1"/>
      <c r="BT709" s="1"/>
      <c r="BU709" s="1"/>
      <c r="BV709" s="1"/>
      <c r="BW709" s="1"/>
      <c r="BX709" s="1"/>
      <c r="BY709" s="1"/>
      <c r="BZ709" s="1"/>
      <c r="CA709" s="1"/>
      <c r="CB709" s="1"/>
      <c r="CC709" s="1"/>
      <c r="CD709" s="1"/>
      <c r="CE709" s="1"/>
      <c r="CF709" s="1"/>
      <c r="CG709" s="1"/>
      <c r="CH709" s="1"/>
      <c r="CI709" s="1"/>
      <c r="CJ709" s="1"/>
      <c r="CK709" s="1"/>
      <c r="CL709" s="1"/>
      <c r="CM709" s="1"/>
    </row>
    <row r="710" spans="1:91" x14ac:dyDescent="0.4">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c r="BE710" s="1"/>
      <c r="BF710" s="1"/>
      <c r="BG710" s="1"/>
      <c r="BH710" s="1"/>
      <c r="BI710" s="1"/>
      <c r="BJ710" s="1"/>
      <c r="BK710" s="1"/>
      <c r="BL710" s="1"/>
      <c r="BM710" s="1"/>
      <c r="BN710" s="1"/>
      <c r="BO710" s="1"/>
      <c r="BP710" s="1"/>
      <c r="BQ710" s="1"/>
      <c r="BR710" s="1"/>
      <c r="BS710" s="1"/>
      <c r="BT710" s="1"/>
      <c r="BU710" s="1"/>
      <c r="BV710" s="1"/>
      <c r="BW710" s="1"/>
      <c r="BX710" s="1"/>
      <c r="BY710" s="1"/>
      <c r="BZ710" s="1"/>
      <c r="CA710" s="1"/>
      <c r="CB710" s="1"/>
      <c r="CC710" s="1"/>
      <c r="CD710" s="1"/>
      <c r="CE710" s="1"/>
      <c r="CF710" s="1"/>
      <c r="CG710" s="1"/>
      <c r="CH710" s="1"/>
      <c r="CI710" s="1"/>
      <c r="CJ710" s="1"/>
      <c r="CK710" s="1"/>
      <c r="CL710" s="1"/>
      <c r="CM710" s="1"/>
    </row>
    <row r="711" spans="1:91" x14ac:dyDescent="0.4">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c r="BF711" s="1"/>
      <c r="BG711" s="1"/>
      <c r="BH711" s="1"/>
      <c r="BI711" s="1"/>
      <c r="BJ711" s="1"/>
      <c r="BK711" s="1"/>
      <c r="BL711" s="1"/>
      <c r="BM711" s="1"/>
      <c r="BN711" s="1"/>
      <c r="BO711" s="1"/>
      <c r="BP711" s="1"/>
      <c r="BQ711" s="1"/>
      <c r="BR711" s="1"/>
      <c r="BS711" s="1"/>
      <c r="BT711" s="1"/>
      <c r="BU711" s="1"/>
      <c r="BV711" s="1"/>
      <c r="BW711" s="1"/>
      <c r="BX711" s="1"/>
      <c r="BY711" s="1"/>
      <c r="BZ711" s="1"/>
      <c r="CA711" s="1"/>
      <c r="CB711" s="1"/>
      <c r="CC711" s="1"/>
      <c r="CD711" s="1"/>
      <c r="CE711" s="1"/>
      <c r="CF711" s="1"/>
      <c r="CG711" s="1"/>
      <c r="CH711" s="1"/>
      <c r="CI711" s="1"/>
      <c r="CJ711" s="1"/>
      <c r="CK711" s="1"/>
      <c r="CL711" s="1"/>
      <c r="CM711" s="1"/>
    </row>
    <row r="712" spans="1:91" x14ac:dyDescent="0.4">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c r="BF712" s="1"/>
      <c r="BG712" s="1"/>
      <c r="BH712" s="1"/>
      <c r="BI712" s="1"/>
      <c r="BJ712" s="1"/>
      <c r="BK712" s="1"/>
      <c r="BL712" s="1"/>
      <c r="BM712" s="1"/>
      <c r="BN712" s="1"/>
      <c r="BO712" s="1"/>
      <c r="BP712" s="1"/>
      <c r="BQ712" s="1"/>
      <c r="BR712" s="1"/>
      <c r="BS712" s="1"/>
      <c r="BT712" s="1"/>
      <c r="BU712" s="1"/>
      <c r="BV712" s="1"/>
      <c r="BW712" s="1"/>
      <c r="BX712" s="1"/>
      <c r="BY712" s="1"/>
      <c r="BZ712" s="1"/>
      <c r="CA712" s="1"/>
      <c r="CB712" s="1"/>
      <c r="CC712" s="1"/>
      <c r="CD712" s="1"/>
      <c r="CE712" s="1"/>
      <c r="CF712" s="1"/>
      <c r="CG712" s="1"/>
      <c r="CH712" s="1"/>
      <c r="CI712" s="1"/>
      <c r="CJ712" s="1"/>
      <c r="CK712" s="1"/>
      <c r="CL712" s="1"/>
      <c r="CM712" s="1"/>
    </row>
    <row r="713" spans="1:91" x14ac:dyDescent="0.4">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c r="BF713" s="1"/>
      <c r="BG713" s="1"/>
      <c r="BH713" s="1"/>
      <c r="BI713" s="1"/>
      <c r="BJ713" s="1"/>
      <c r="BK713" s="1"/>
      <c r="BL713" s="1"/>
      <c r="BM713" s="1"/>
      <c r="BN713" s="1"/>
      <c r="BO713" s="1"/>
      <c r="BP713" s="1"/>
      <c r="BQ713" s="1"/>
      <c r="BR713" s="1"/>
      <c r="BS713" s="1"/>
      <c r="BT713" s="1"/>
      <c r="BU713" s="1"/>
      <c r="BV713" s="1"/>
      <c r="BW713" s="1"/>
      <c r="BX713" s="1"/>
      <c r="BY713" s="1"/>
      <c r="BZ713" s="1"/>
      <c r="CA713" s="1"/>
      <c r="CB713" s="1"/>
      <c r="CC713" s="1"/>
      <c r="CD713" s="1"/>
      <c r="CE713" s="1"/>
      <c r="CF713" s="1"/>
      <c r="CG713" s="1"/>
      <c r="CH713" s="1"/>
      <c r="CI713" s="1"/>
      <c r="CJ713" s="1"/>
      <c r="CK713" s="1"/>
      <c r="CL713" s="1"/>
      <c r="CM713" s="1"/>
    </row>
    <row r="714" spans="1:91" x14ac:dyDescent="0.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c r="BF714" s="1"/>
      <c r="BG714" s="1"/>
      <c r="BH714" s="1"/>
      <c r="BI714" s="1"/>
      <c r="BJ714" s="1"/>
      <c r="BK714" s="1"/>
      <c r="BL714" s="1"/>
      <c r="BM714" s="1"/>
      <c r="BN714" s="1"/>
      <c r="BO714" s="1"/>
      <c r="BP714" s="1"/>
      <c r="BQ714" s="1"/>
      <c r="BR714" s="1"/>
      <c r="BS714" s="1"/>
      <c r="BT714" s="1"/>
      <c r="BU714" s="1"/>
      <c r="BV714" s="1"/>
      <c r="BW714" s="1"/>
      <c r="BX714" s="1"/>
      <c r="BY714" s="1"/>
      <c r="BZ714" s="1"/>
      <c r="CA714" s="1"/>
      <c r="CB714" s="1"/>
      <c r="CC714" s="1"/>
      <c r="CD714" s="1"/>
      <c r="CE714" s="1"/>
      <c r="CF714" s="1"/>
      <c r="CG714" s="1"/>
      <c r="CH714" s="1"/>
      <c r="CI714" s="1"/>
      <c r="CJ714" s="1"/>
      <c r="CK714" s="1"/>
      <c r="CL714" s="1"/>
      <c r="CM714" s="1"/>
    </row>
    <row r="715" spans="1:91" x14ac:dyDescent="0.4">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c r="BF715" s="1"/>
      <c r="BG715" s="1"/>
      <c r="BH715" s="1"/>
      <c r="BI715" s="1"/>
      <c r="BJ715" s="1"/>
      <c r="BK715" s="1"/>
      <c r="BL715" s="1"/>
      <c r="BM715" s="1"/>
      <c r="BN715" s="1"/>
      <c r="BO715" s="1"/>
      <c r="BP715" s="1"/>
      <c r="BQ715" s="1"/>
      <c r="BR715" s="1"/>
      <c r="BS715" s="1"/>
      <c r="BT715" s="1"/>
      <c r="BU715" s="1"/>
      <c r="BV715" s="1"/>
      <c r="BW715" s="1"/>
      <c r="BX715" s="1"/>
      <c r="BY715" s="1"/>
      <c r="BZ715" s="1"/>
      <c r="CA715" s="1"/>
      <c r="CB715" s="1"/>
      <c r="CC715" s="1"/>
      <c r="CD715" s="1"/>
      <c r="CE715" s="1"/>
      <c r="CF715" s="1"/>
      <c r="CG715" s="1"/>
      <c r="CH715" s="1"/>
      <c r="CI715" s="1"/>
      <c r="CJ715" s="1"/>
      <c r="CK715" s="1"/>
      <c r="CL715" s="1"/>
      <c r="CM715" s="1"/>
    </row>
    <row r="716" spans="1:91" x14ac:dyDescent="0.4">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c r="BF716" s="1"/>
      <c r="BG716" s="1"/>
      <c r="BH716" s="1"/>
      <c r="BI716" s="1"/>
      <c r="BJ716" s="1"/>
      <c r="BK716" s="1"/>
      <c r="BL716" s="1"/>
      <c r="BM716" s="1"/>
      <c r="BN716" s="1"/>
      <c r="BO716" s="1"/>
      <c r="BP716" s="1"/>
      <c r="BQ716" s="1"/>
      <c r="BR716" s="1"/>
      <c r="BS716" s="1"/>
      <c r="BT716" s="1"/>
      <c r="BU716" s="1"/>
      <c r="BV716" s="1"/>
      <c r="BW716" s="1"/>
      <c r="BX716" s="1"/>
      <c r="BY716" s="1"/>
      <c r="BZ716" s="1"/>
      <c r="CA716" s="1"/>
      <c r="CB716" s="1"/>
      <c r="CC716" s="1"/>
      <c r="CD716" s="1"/>
      <c r="CE716" s="1"/>
      <c r="CF716" s="1"/>
      <c r="CG716" s="1"/>
      <c r="CH716" s="1"/>
      <c r="CI716" s="1"/>
      <c r="CJ716" s="1"/>
      <c r="CK716" s="1"/>
      <c r="CL716" s="1"/>
      <c r="CM716" s="1"/>
    </row>
    <row r="717" spans="1:91" x14ac:dyDescent="0.4">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c r="BF717" s="1"/>
      <c r="BG717" s="1"/>
      <c r="BH717" s="1"/>
      <c r="BI717" s="1"/>
      <c r="BJ717" s="1"/>
      <c r="BK717" s="1"/>
      <c r="BL717" s="1"/>
      <c r="BM717" s="1"/>
      <c r="BN717" s="1"/>
      <c r="BO717" s="1"/>
      <c r="BP717" s="1"/>
      <c r="BQ717" s="1"/>
      <c r="BR717" s="1"/>
      <c r="BS717" s="1"/>
      <c r="BT717" s="1"/>
      <c r="BU717" s="1"/>
      <c r="BV717" s="1"/>
      <c r="BW717" s="1"/>
      <c r="BX717" s="1"/>
      <c r="BY717" s="1"/>
      <c r="BZ717" s="1"/>
      <c r="CA717" s="1"/>
      <c r="CB717" s="1"/>
      <c r="CC717" s="1"/>
      <c r="CD717" s="1"/>
      <c r="CE717" s="1"/>
      <c r="CF717" s="1"/>
      <c r="CG717" s="1"/>
      <c r="CH717" s="1"/>
      <c r="CI717" s="1"/>
      <c r="CJ717" s="1"/>
      <c r="CK717" s="1"/>
      <c r="CL717" s="1"/>
      <c r="CM717" s="1"/>
    </row>
    <row r="718" spans="1:91" x14ac:dyDescent="0.4">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c r="BE718" s="1"/>
      <c r="BF718" s="1"/>
      <c r="BG718" s="1"/>
      <c r="BH718" s="1"/>
      <c r="BI718" s="1"/>
      <c r="BJ718" s="1"/>
      <c r="BK718" s="1"/>
      <c r="BL718" s="1"/>
      <c r="BM718" s="1"/>
      <c r="BN718" s="1"/>
      <c r="BO718" s="1"/>
      <c r="BP718" s="1"/>
      <c r="BQ718" s="1"/>
      <c r="BR718" s="1"/>
      <c r="BS718" s="1"/>
      <c r="BT718" s="1"/>
      <c r="BU718" s="1"/>
      <c r="BV718" s="1"/>
      <c r="BW718" s="1"/>
      <c r="BX718" s="1"/>
      <c r="BY718" s="1"/>
      <c r="BZ718" s="1"/>
      <c r="CA718" s="1"/>
      <c r="CB718" s="1"/>
      <c r="CC718" s="1"/>
      <c r="CD718" s="1"/>
      <c r="CE718" s="1"/>
      <c r="CF718" s="1"/>
      <c r="CG718" s="1"/>
      <c r="CH718" s="1"/>
      <c r="CI718" s="1"/>
      <c r="CJ718" s="1"/>
      <c r="CK718" s="1"/>
      <c r="CL718" s="1"/>
      <c r="CM718" s="1"/>
    </row>
    <row r="719" spans="1:91" x14ac:dyDescent="0.4">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c r="BE719" s="1"/>
      <c r="BF719" s="1"/>
      <c r="BG719" s="1"/>
      <c r="BH719" s="1"/>
      <c r="BI719" s="1"/>
      <c r="BJ719" s="1"/>
      <c r="BK719" s="1"/>
      <c r="BL719" s="1"/>
      <c r="BM719" s="1"/>
      <c r="BN719" s="1"/>
      <c r="BO719" s="1"/>
      <c r="BP719" s="1"/>
      <c r="BQ719" s="1"/>
      <c r="BR719" s="1"/>
      <c r="BS719" s="1"/>
      <c r="BT719" s="1"/>
      <c r="BU719" s="1"/>
      <c r="BV719" s="1"/>
      <c r="BW719" s="1"/>
      <c r="BX719" s="1"/>
      <c r="BY719" s="1"/>
      <c r="BZ719" s="1"/>
      <c r="CA719" s="1"/>
      <c r="CB719" s="1"/>
      <c r="CC719" s="1"/>
      <c r="CD719" s="1"/>
      <c r="CE719" s="1"/>
      <c r="CF719" s="1"/>
      <c r="CG719" s="1"/>
      <c r="CH719" s="1"/>
      <c r="CI719" s="1"/>
      <c r="CJ719" s="1"/>
      <c r="CK719" s="1"/>
      <c r="CL719" s="1"/>
      <c r="CM719" s="1"/>
    </row>
    <row r="720" spans="1:91" x14ac:dyDescent="0.4">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c r="BE720" s="1"/>
      <c r="BF720" s="1"/>
      <c r="BG720" s="1"/>
      <c r="BH720" s="1"/>
      <c r="BI720" s="1"/>
      <c r="BJ720" s="1"/>
      <c r="BK720" s="1"/>
      <c r="BL720" s="1"/>
      <c r="BM720" s="1"/>
      <c r="BN720" s="1"/>
      <c r="BO720" s="1"/>
      <c r="BP720" s="1"/>
      <c r="BQ720" s="1"/>
      <c r="BR720" s="1"/>
      <c r="BS720" s="1"/>
      <c r="BT720" s="1"/>
      <c r="BU720" s="1"/>
      <c r="BV720" s="1"/>
      <c r="BW720" s="1"/>
      <c r="BX720" s="1"/>
      <c r="BY720" s="1"/>
      <c r="BZ720" s="1"/>
      <c r="CA720" s="1"/>
      <c r="CB720" s="1"/>
      <c r="CC720" s="1"/>
      <c r="CD720" s="1"/>
      <c r="CE720" s="1"/>
      <c r="CF720" s="1"/>
      <c r="CG720" s="1"/>
      <c r="CH720" s="1"/>
      <c r="CI720" s="1"/>
      <c r="CJ720" s="1"/>
      <c r="CK720" s="1"/>
      <c r="CL720" s="1"/>
      <c r="CM720" s="1"/>
    </row>
    <row r="721" spans="1:91" x14ac:dyDescent="0.4">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c r="BE721" s="1"/>
      <c r="BF721" s="1"/>
      <c r="BG721" s="1"/>
      <c r="BH721" s="1"/>
      <c r="BI721" s="1"/>
      <c r="BJ721" s="1"/>
      <c r="BK721" s="1"/>
      <c r="BL721" s="1"/>
      <c r="BM721" s="1"/>
      <c r="BN721" s="1"/>
      <c r="BO721" s="1"/>
      <c r="BP721" s="1"/>
      <c r="BQ721" s="1"/>
      <c r="BR721" s="1"/>
      <c r="BS721" s="1"/>
      <c r="BT721" s="1"/>
      <c r="BU721" s="1"/>
      <c r="BV721" s="1"/>
      <c r="BW721" s="1"/>
      <c r="BX721" s="1"/>
      <c r="BY721" s="1"/>
      <c r="BZ721" s="1"/>
      <c r="CA721" s="1"/>
      <c r="CB721" s="1"/>
      <c r="CC721" s="1"/>
      <c r="CD721" s="1"/>
      <c r="CE721" s="1"/>
      <c r="CF721" s="1"/>
      <c r="CG721" s="1"/>
      <c r="CH721" s="1"/>
      <c r="CI721" s="1"/>
      <c r="CJ721" s="1"/>
      <c r="CK721" s="1"/>
      <c r="CL721" s="1"/>
      <c r="CM721" s="1"/>
    </row>
    <row r="722" spans="1:91" x14ac:dyDescent="0.4">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c r="BE722" s="1"/>
      <c r="BF722" s="1"/>
      <c r="BG722" s="1"/>
      <c r="BH722" s="1"/>
      <c r="BI722" s="1"/>
      <c r="BJ722" s="1"/>
      <c r="BK722" s="1"/>
      <c r="BL722" s="1"/>
      <c r="BM722" s="1"/>
      <c r="BN722" s="1"/>
      <c r="BO722" s="1"/>
      <c r="BP722" s="1"/>
      <c r="BQ722" s="1"/>
      <c r="BR722" s="1"/>
      <c r="BS722" s="1"/>
      <c r="BT722" s="1"/>
      <c r="BU722" s="1"/>
      <c r="BV722" s="1"/>
      <c r="BW722" s="1"/>
      <c r="BX722" s="1"/>
      <c r="BY722" s="1"/>
      <c r="BZ722" s="1"/>
      <c r="CA722" s="1"/>
      <c r="CB722" s="1"/>
      <c r="CC722" s="1"/>
      <c r="CD722" s="1"/>
      <c r="CE722" s="1"/>
      <c r="CF722" s="1"/>
      <c r="CG722" s="1"/>
      <c r="CH722" s="1"/>
      <c r="CI722" s="1"/>
      <c r="CJ722" s="1"/>
      <c r="CK722" s="1"/>
      <c r="CL722" s="1"/>
      <c r="CM722" s="1"/>
    </row>
    <row r="723" spans="1:91" x14ac:dyDescent="0.4">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c r="BF723" s="1"/>
      <c r="BG723" s="1"/>
      <c r="BH723" s="1"/>
      <c r="BI723" s="1"/>
      <c r="BJ723" s="1"/>
      <c r="BK723" s="1"/>
      <c r="BL723" s="1"/>
      <c r="BM723" s="1"/>
      <c r="BN723" s="1"/>
      <c r="BO723" s="1"/>
      <c r="BP723" s="1"/>
      <c r="BQ723" s="1"/>
      <c r="BR723" s="1"/>
      <c r="BS723" s="1"/>
      <c r="BT723" s="1"/>
      <c r="BU723" s="1"/>
      <c r="BV723" s="1"/>
      <c r="BW723" s="1"/>
      <c r="BX723" s="1"/>
      <c r="BY723" s="1"/>
      <c r="BZ723" s="1"/>
      <c r="CA723" s="1"/>
      <c r="CB723" s="1"/>
      <c r="CC723" s="1"/>
      <c r="CD723" s="1"/>
      <c r="CE723" s="1"/>
      <c r="CF723" s="1"/>
      <c r="CG723" s="1"/>
      <c r="CH723" s="1"/>
      <c r="CI723" s="1"/>
      <c r="CJ723" s="1"/>
      <c r="CK723" s="1"/>
      <c r="CL723" s="1"/>
      <c r="CM723" s="1"/>
    </row>
    <row r="724" spans="1:91" x14ac:dyDescent="0.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c r="BF724" s="1"/>
      <c r="BG724" s="1"/>
      <c r="BH724" s="1"/>
      <c r="BI724" s="1"/>
      <c r="BJ724" s="1"/>
      <c r="BK724" s="1"/>
      <c r="BL724" s="1"/>
      <c r="BM724" s="1"/>
      <c r="BN724" s="1"/>
      <c r="BO724" s="1"/>
      <c r="BP724" s="1"/>
      <c r="BQ724" s="1"/>
      <c r="BR724" s="1"/>
      <c r="BS724" s="1"/>
      <c r="BT724" s="1"/>
      <c r="BU724" s="1"/>
      <c r="BV724" s="1"/>
      <c r="BW724" s="1"/>
      <c r="BX724" s="1"/>
      <c r="BY724" s="1"/>
      <c r="BZ724" s="1"/>
      <c r="CA724" s="1"/>
      <c r="CB724" s="1"/>
      <c r="CC724" s="1"/>
      <c r="CD724" s="1"/>
      <c r="CE724" s="1"/>
      <c r="CF724" s="1"/>
      <c r="CG724" s="1"/>
      <c r="CH724" s="1"/>
      <c r="CI724" s="1"/>
      <c r="CJ724" s="1"/>
      <c r="CK724" s="1"/>
      <c r="CL724" s="1"/>
      <c r="CM724" s="1"/>
    </row>
    <row r="725" spans="1:91" x14ac:dyDescent="0.4">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c r="BE725" s="1"/>
      <c r="BF725" s="1"/>
      <c r="BG725" s="1"/>
      <c r="BH725" s="1"/>
      <c r="BI725" s="1"/>
      <c r="BJ725" s="1"/>
      <c r="BK725" s="1"/>
      <c r="BL725" s="1"/>
      <c r="BM725" s="1"/>
      <c r="BN725" s="1"/>
      <c r="BO725" s="1"/>
      <c r="BP725" s="1"/>
      <c r="BQ725" s="1"/>
      <c r="BR725" s="1"/>
      <c r="BS725" s="1"/>
      <c r="BT725" s="1"/>
      <c r="BU725" s="1"/>
      <c r="BV725" s="1"/>
      <c r="BW725" s="1"/>
      <c r="BX725" s="1"/>
      <c r="BY725" s="1"/>
      <c r="BZ725" s="1"/>
      <c r="CA725" s="1"/>
      <c r="CB725" s="1"/>
      <c r="CC725" s="1"/>
      <c r="CD725" s="1"/>
      <c r="CE725" s="1"/>
      <c r="CF725" s="1"/>
      <c r="CG725" s="1"/>
      <c r="CH725" s="1"/>
      <c r="CI725" s="1"/>
      <c r="CJ725" s="1"/>
      <c r="CK725" s="1"/>
      <c r="CL725" s="1"/>
      <c r="CM725" s="1"/>
    </row>
    <row r="726" spans="1:91" x14ac:dyDescent="0.4">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c r="BE726" s="1"/>
      <c r="BF726" s="1"/>
      <c r="BG726" s="1"/>
      <c r="BH726" s="1"/>
      <c r="BI726" s="1"/>
      <c r="BJ726" s="1"/>
      <c r="BK726" s="1"/>
      <c r="BL726" s="1"/>
      <c r="BM726" s="1"/>
      <c r="BN726" s="1"/>
      <c r="BO726" s="1"/>
      <c r="BP726" s="1"/>
      <c r="BQ726" s="1"/>
      <c r="BR726" s="1"/>
      <c r="BS726" s="1"/>
      <c r="BT726" s="1"/>
      <c r="BU726" s="1"/>
      <c r="BV726" s="1"/>
      <c r="BW726" s="1"/>
      <c r="BX726" s="1"/>
      <c r="BY726" s="1"/>
      <c r="BZ726" s="1"/>
      <c r="CA726" s="1"/>
      <c r="CB726" s="1"/>
      <c r="CC726" s="1"/>
      <c r="CD726" s="1"/>
      <c r="CE726" s="1"/>
      <c r="CF726" s="1"/>
      <c r="CG726" s="1"/>
      <c r="CH726" s="1"/>
      <c r="CI726" s="1"/>
      <c r="CJ726" s="1"/>
      <c r="CK726" s="1"/>
      <c r="CL726" s="1"/>
      <c r="CM726" s="1"/>
    </row>
    <row r="727" spans="1:91" x14ac:dyDescent="0.4">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c r="BE727" s="1"/>
      <c r="BF727" s="1"/>
      <c r="BG727" s="1"/>
      <c r="BH727" s="1"/>
      <c r="BI727" s="1"/>
      <c r="BJ727" s="1"/>
      <c r="BK727" s="1"/>
      <c r="BL727" s="1"/>
      <c r="BM727" s="1"/>
      <c r="BN727" s="1"/>
      <c r="BO727" s="1"/>
      <c r="BP727" s="1"/>
      <c r="BQ727" s="1"/>
      <c r="BR727" s="1"/>
      <c r="BS727" s="1"/>
      <c r="BT727" s="1"/>
      <c r="BU727" s="1"/>
      <c r="BV727" s="1"/>
      <c r="BW727" s="1"/>
      <c r="BX727" s="1"/>
      <c r="BY727" s="1"/>
      <c r="BZ727" s="1"/>
      <c r="CA727" s="1"/>
      <c r="CB727" s="1"/>
      <c r="CC727" s="1"/>
      <c r="CD727" s="1"/>
      <c r="CE727" s="1"/>
      <c r="CF727" s="1"/>
      <c r="CG727" s="1"/>
      <c r="CH727" s="1"/>
      <c r="CI727" s="1"/>
      <c r="CJ727" s="1"/>
      <c r="CK727" s="1"/>
      <c r="CL727" s="1"/>
      <c r="CM727" s="1"/>
    </row>
    <row r="728" spans="1:91" x14ac:dyDescent="0.4">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c r="BE728" s="1"/>
      <c r="BF728" s="1"/>
      <c r="BG728" s="1"/>
      <c r="BH728" s="1"/>
      <c r="BI728" s="1"/>
      <c r="BJ728" s="1"/>
      <c r="BK728" s="1"/>
      <c r="BL728" s="1"/>
      <c r="BM728" s="1"/>
      <c r="BN728" s="1"/>
      <c r="BO728" s="1"/>
      <c r="BP728" s="1"/>
      <c r="BQ728" s="1"/>
      <c r="BR728" s="1"/>
      <c r="BS728" s="1"/>
      <c r="BT728" s="1"/>
      <c r="BU728" s="1"/>
      <c r="BV728" s="1"/>
      <c r="BW728" s="1"/>
      <c r="BX728" s="1"/>
      <c r="BY728" s="1"/>
      <c r="BZ728" s="1"/>
      <c r="CA728" s="1"/>
      <c r="CB728" s="1"/>
      <c r="CC728" s="1"/>
      <c r="CD728" s="1"/>
      <c r="CE728" s="1"/>
      <c r="CF728" s="1"/>
      <c r="CG728" s="1"/>
      <c r="CH728" s="1"/>
      <c r="CI728" s="1"/>
      <c r="CJ728" s="1"/>
      <c r="CK728" s="1"/>
      <c r="CL728" s="1"/>
      <c r="CM728" s="1"/>
    </row>
    <row r="729" spans="1:91" x14ac:dyDescent="0.4">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c r="BE729" s="1"/>
      <c r="BF729" s="1"/>
      <c r="BG729" s="1"/>
      <c r="BH729" s="1"/>
      <c r="BI729" s="1"/>
      <c r="BJ729" s="1"/>
      <c r="BK729" s="1"/>
      <c r="BL729" s="1"/>
      <c r="BM729" s="1"/>
      <c r="BN729" s="1"/>
      <c r="BO729" s="1"/>
      <c r="BP729" s="1"/>
      <c r="BQ729" s="1"/>
      <c r="BR729" s="1"/>
      <c r="BS729" s="1"/>
      <c r="BT729" s="1"/>
      <c r="BU729" s="1"/>
      <c r="BV729" s="1"/>
      <c r="BW729" s="1"/>
      <c r="BX729" s="1"/>
      <c r="BY729" s="1"/>
      <c r="BZ729" s="1"/>
      <c r="CA729" s="1"/>
      <c r="CB729" s="1"/>
      <c r="CC729" s="1"/>
      <c r="CD729" s="1"/>
      <c r="CE729" s="1"/>
      <c r="CF729" s="1"/>
      <c r="CG729" s="1"/>
      <c r="CH729" s="1"/>
      <c r="CI729" s="1"/>
      <c r="CJ729" s="1"/>
      <c r="CK729" s="1"/>
      <c r="CL729" s="1"/>
      <c r="CM729" s="1"/>
    </row>
    <row r="730" spans="1:91" x14ac:dyDescent="0.4">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c r="BE730" s="1"/>
      <c r="BF730" s="1"/>
      <c r="BG730" s="1"/>
      <c r="BH730" s="1"/>
      <c r="BI730" s="1"/>
      <c r="BJ730" s="1"/>
      <c r="BK730" s="1"/>
      <c r="BL730" s="1"/>
      <c r="BM730" s="1"/>
      <c r="BN730" s="1"/>
      <c r="BO730" s="1"/>
      <c r="BP730" s="1"/>
      <c r="BQ730" s="1"/>
      <c r="BR730" s="1"/>
      <c r="BS730" s="1"/>
      <c r="BT730" s="1"/>
      <c r="BU730" s="1"/>
      <c r="BV730" s="1"/>
      <c r="BW730" s="1"/>
      <c r="BX730" s="1"/>
      <c r="BY730" s="1"/>
      <c r="BZ730" s="1"/>
      <c r="CA730" s="1"/>
      <c r="CB730" s="1"/>
      <c r="CC730" s="1"/>
      <c r="CD730" s="1"/>
      <c r="CE730" s="1"/>
      <c r="CF730" s="1"/>
      <c r="CG730" s="1"/>
      <c r="CH730" s="1"/>
      <c r="CI730" s="1"/>
      <c r="CJ730" s="1"/>
      <c r="CK730" s="1"/>
      <c r="CL730" s="1"/>
      <c r="CM730" s="1"/>
    </row>
    <row r="731" spans="1:91" x14ac:dyDescent="0.4">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c r="BE731" s="1"/>
      <c r="BF731" s="1"/>
      <c r="BG731" s="1"/>
      <c r="BH731" s="1"/>
      <c r="BI731" s="1"/>
      <c r="BJ731" s="1"/>
      <c r="BK731" s="1"/>
      <c r="BL731" s="1"/>
      <c r="BM731" s="1"/>
      <c r="BN731" s="1"/>
      <c r="BO731" s="1"/>
      <c r="BP731" s="1"/>
      <c r="BQ731" s="1"/>
      <c r="BR731" s="1"/>
      <c r="BS731" s="1"/>
      <c r="BT731" s="1"/>
      <c r="BU731" s="1"/>
      <c r="BV731" s="1"/>
      <c r="BW731" s="1"/>
      <c r="BX731" s="1"/>
      <c r="BY731" s="1"/>
      <c r="BZ731" s="1"/>
      <c r="CA731" s="1"/>
      <c r="CB731" s="1"/>
      <c r="CC731" s="1"/>
      <c r="CD731" s="1"/>
      <c r="CE731" s="1"/>
      <c r="CF731" s="1"/>
      <c r="CG731" s="1"/>
      <c r="CH731" s="1"/>
      <c r="CI731" s="1"/>
      <c r="CJ731" s="1"/>
      <c r="CK731" s="1"/>
      <c r="CL731" s="1"/>
      <c r="CM731" s="1"/>
    </row>
    <row r="732" spans="1:91" x14ac:dyDescent="0.4">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c r="BE732" s="1"/>
      <c r="BF732" s="1"/>
      <c r="BG732" s="1"/>
      <c r="BH732" s="1"/>
      <c r="BI732" s="1"/>
      <c r="BJ732" s="1"/>
      <c r="BK732" s="1"/>
      <c r="BL732" s="1"/>
      <c r="BM732" s="1"/>
      <c r="BN732" s="1"/>
      <c r="BO732" s="1"/>
      <c r="BP732" s="1"/>
      <c r="BQ732" s="1"/>
      <c r="BR732" s="1"/>
      <c r="BS732" s="1"/>
      <c r="BT732" s="1"/>
      <c r="BU732" s="1"/>
      <c r="BV732" s="1"/>
      <c r="BW732" s="1"/>
      <c r="BX732" s="1"/>
      <c r="BY732" s="1"/>
      <c r="BZ732" s="1"/>
      <c r="CA732" s="1"/>
      <c r="CB732" s="1"/>
      <c r="CC732" s="1"/>
      <c r="CD732" s="1"/>
      <c r="CE732" s="1"/>
      <c r="CF732" s="1"/>
      <c r="CG732" s="1"/>
      <c r="CH732" s="1"/>
      <c r="CI732" s="1"/>
      <c r="CJ732" s="1"/>
      <c r="CK732" s="1"/>
      <c r="CL732" s="1"/>
      <c r="CM732" s="1"/>
    </row>
    <row r="733" spans="1:91" x14ac:dyDescent="0.4">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c r="BE733" s="1"/>
      <c r="BF733" s="1"/>
      <c r="BG733" s="1"/>
      <c r="BH733" s="1"/>
      <c r="BI733" s="1"/>
      <c r="BJ733" s="1"/>
      <c r="BK733" s="1"/>
      <c r="BL733" s="1"/>
      <c r="BM733" s="1"/>
      <c r="BN733" s="1"/>
      <c r="BO733" s="1"/>
      <c r="BP733" s="1"/>
      <c r="BQ733" s="1"/>
      <c r="BR733" s="1"/>
      <c r="BS733" s="1"/>
      <c r="BT733" s="1"/>
      <c r="BU733" s="1"/>
      <c r="BV733" s="1"/>
      <c r="BW733" s="1"/>
      <c r="BX733" s="1"/>
      <c r="BY733" s="1"/>
      <c r="BZ733" s="1"/>
      <c r="CA733" s="1"/>
      <c r="CB733" s="1"/>
      <c r="CC733" s="1"/>
      <c r="CD733" s="1"/>
      <c r="CE733" s="1"/>
      <c r="CF733" s="1"/>
      <c r="CG733" s="1"/>
      <c r="CH733" s="1"/>
      <c r="CI733" s="1"/>
      <c r="CJ733" s="1"/>
      <c r="CK733" s="1"/>
      <c r="CL733" s="1"/>
      <c r="CM733" s="1"/>
    </row>
    <row r="734" spans="1:91" x14ac:dyDescent="0.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c r="BE734" s="1"/>
      <c r="BF734" s="1"/>
      <c r="BG734" s="1"/>
      <c r="BH734" s="1"/>
      <c r="BI734" s="1"/>
      <c r="BJ734" s="1"/>
      <c r="BK734" s="1"/>
      <c r="BL734" s="1"/>
      <c r="BM734" s="1"/>
      <c r="BN734" s="1"/>
      <c r="BO734" s="1"/>
      <c r="BP734" s="1"/>
      <c r="BQ734" s="1"/>
      <c r="BR734" s="1"/>
      <c r="BS734" s="1"/>
      <c r="BT734" s="1"/>
      <c r="BU734" s="1"/>
      <c r="BV734" s="1"/>
      <c r="BW734" s="1"/>
      <c r="BX734" s="1"/>
      <c r="BY734" s="1"/>
      <c r="BZ734" s="1"/>
      <c r="CA734" s="1"/>
      <c r="CB734" s="1"/>
      <c r="CC734" s="1"/>
      <c r="CD734" s="1"/>
      <c r="CE734" s="1"/>
      <c r="CF734" s="1"/>
      <c r="CG734" s="1"/>
      <c r="CH734" s="1"/>
      <c r="CI734" s="1"/>
      <c r="CJ734" s="1"/>
      <c r="CK734" s="1"/>
      <c r="CL734" s="1"/>
      <c r="CM734" s="1"/>
    </row>
    <row r="735" spans="1:91" x14ac:dyDescent="0.4">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c r="BE735" s="1"/>
      <c r="BF735" s="1"/>
      <c r="BG735" s="1"/>
      <c r="BH735" s="1"/>
      <c r="BI735" s="1"/>
      <c r="BJ735" s="1"/>
      <c r="BK735" s="1"/>
      <c r="BL735" s="1"/>
      <c r="BM735" s="1"/>
      <c r="BN735" s="1"/>
      <c r="BO735" s="1"/>
      <c r="BP735" s="1"/>
      <c r="BQ735" s="1"/>
      <c r="BR735" s="1"/>
      <c r="BS735" s="1"/>
      <c r="BT735" s="1"/>
      <c r="BU735" s="1"/>
      <c r="BV735" s="1"/>
      <c r="BW735" s="1"/>
      <c r="BX735" s="1"/>
      <c r="BY735" s="1"/>
      <c r="BZ735" s="1"/>
      <c r="CA735" s="1"/>
      <c r="CB735" s="1"/>
      <c r="CC735" s="1"/>
      <c r="CD735" s="1"/>
      <c r="CE735" s="1"/>
      <c r="CF735" s="1"/>
      <c r="CG735" s="1"/>
      <c r="CH735" s="1"/>
      <c r="CI735" s="1"/>
      <c r="CJ735" s="1"/>
      <c r="CK735" s="1"/>
      <c r="CL735" s="1"/>
      <c r="CM735" s="1"/>
    </row>
    <row r="736" spans="1:91" x14ac:dyDescent="0.4">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c r="BE736" s="1"/>
      <c r="BF736" s="1"/>
      <c r="BG736" s="1"/>
      <c r="BH736" s="1"/>
      <c r="BI736" s="1"/>
      <c r="BJ736" s="1"/>
      <c r="BK736" s="1"/>
      <c r="BL736" s="1"/>
      <c r="BM736" s="1"/>
      <c r="BN736" s="1"/>
      <c r="BO736" s="1"/>
      <c r="BP736" s="1"/>
      <c r="BQ736" s="1"/>
      <c r="BR736" s="1"/>
      <c r="BS736" s="1"/>
      <c r="BT736" s="1"/>
      <c r="BU736" s="1"/>
      <c r="BV736" s="1"/>
      <c r="BW736" s="1"/>
      <c r="BX736" s="1"/>
      <c r="BY736" s="1"/>
      <c r="BZ736" s="1"/>
      <c r="CA736" s="1"/>
      <c r="CB736" s="1"/>
      <c r="CC736" s="1"/>
      <c r="CD736" s="1"/>
      <c r="CE736" s="1"/>
      <c r="CF736" s="1"/>
      <c r="CG736" s="1"/>
      <c r="CH736" s="1"/>
      <c r="CI736" s="1"/>
      <c r="CJ736" s="1"/>
      <c r="CK736" s="1"/>
      <c r="CL736" s="1"/>
      <c r="CM736" s="1"/>
    </row>
    <row r="737" spans="1:91" x14ac:dyDescent="0.4">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c r="BE737" s="1"/>
      <c r="BF737" s="1"/>
      <c r="BG737" s="1"/>
      <c r="BH737" s="1"/>
      <c r="BI737" s="1"/>
      <c r="BJ737" s="1"/>
      <c r="BK737" s="1"/>
      <c r="BL737" s="1"/>
      <c r="BM737" s="1"/>
      <c r="BN737" s="1"/>
      <c r="BO737" s="1"/>
      <c r="BP737" s="1"/>
      <c r="BQ737" s="1"/>
      <c r="BR737" s="1"/>
      <c r="BS737" s="1"/>
      <c r="BT737" s="1"/>
      <c r="BU737" s="1"/>
      <c r="BV737" s="1"/>
      <c r="BW737" s="1"/>
      <c r="BX737" s="1"/>
      <c r="BY737" s="1"/>
      <c r="BZ737" s="1"/>
      <c r="CA737" s="1"/>
      <c r="CB737" s="1"/>
      <c r="CC737" s="1"/>
      <c r="CD737" s="1"/>
      <c r="CE737" s="1"/>
      <c r="CF737" s="1"/>
      <c r="CG737" s="1"/>
      <c r="CH737" s="1"/>
      <c r="CI737" s="1"/>
      <c r="CJ737" s="1"/>
      <c r="CK737" s="1"/>
      <c r="CL737" s="1"/>
      <c r="CM737" s="1"/>
    </row>
    <row r="738" spans="1:91" x14ac:dyDescent="0.4">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c r="BE738" s="1"/>
      <c r="BF738" s="1"/>
      <c r="BG738" s="1"/>
      <c r="BH738" s="1"/>
      <c r="BI738" s="1"/>
      <c r="BJ738" s="1"/>
      <c r="BK738" s="1"/>
      <c r="BL738" s="1"/>
      <c r="BM738" s="1"/>
      <c r="BN738" s="1"/>
      <c r="BO738" s="1"/>
      <c r="BP738" s="1"/>
      <c r="BQ738" s="1"/>
      <c r="BR738" s="1"/>
      <c r="BS738" s="1"/>
      <c r="BT738" s="1"/>
      <c r="BU738" s="1"/>
      <c r="BV738" s="1"/>
      <c r="BW738" s="1"/>
      <c r="BX738" s="1"/>
      <c r="BY738" s="1"/>
      <c r="BZ738" s="1"/>
      <c r="CA738" s="1"/>
      <c r="CB738" s="1"/>
      <c r="CC738" s="1"/>
      <c r="CD738" s="1"/>
      <c r="CE738" s="1"/>
      <c r="CF738" s="1"/>
      <c r="CG738" s="1"/>
      <c r="CH738" s="1"/>
      <c r="CI738" s="1"/>
      <c r="CJ738" s="1"/>
      <c r="CK738" s="1"/>
      <c r="CL738" s="1"/>
      <c r="CM738" s="1"/>
    </row>
    <row r="739" spans="1:91" x14ac:dyDescent="0.4">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c r="BE739" s="1"/>
      <c r="BF739" s="1"/>
      <c r="BG739" s="1"/>
      <c r="BH739" s="1"/>
      <c r="BI739" s="1"/>
      <c r="BJ739" s="1"/>
      <c r="BK739" s="1"/>
      <c r="BL739" s="1"/>
      <c r="BM739" s="1"/>
      <c r="BN739" s="1"/>
      <c r="BO739" s="1"/>
      <c r="BP739" s="1"/>
      <c r="BQ739" s="1"/>
      <c r="BR739" s="1"/>
      <c r="BS739" s="1"/>
      <c r="BT739" s="1"/>
      <c r="BU739" s="1"/>
      <c r="BV739" s="1"/>
      <c r="BW739" s="1"/>
      <c r="BX739" s="1"/>
      <c r="BY739" s="1"/>
      <c r="BZ739" s="1"/>
      <c r="CA739" s="1"/>
      <c r="CB739" s="1"/>
      <c r="CC739" s="1"/>
      <c r="CD739" s="1"/>
      <c r="CE739" s="1"/>
      <c r="CF739" s="1"/>
      <c r="CG739" s="1"/>
      <c r="CH739" s="1"/>
      <c r="CI739" s="1"/>
      <c r="CJ739" s="1"/>
      <c r="CK739" s="1"/>
      <c r="CL739" s="1"/>
      <c r="CM739" s="1"/>
    </row>
    <row r="740" spans="1:91" x14ac:dyDescent="0.4">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c r="BE740" s="1"/>
      <c r="BF740" s="1"/>
      <c r="BG740" s="1"/>
      <c r="BH740" s="1"/>
      <c r="BI740" s="1"/>
      <c r="BJ740" s="1"/>
      <c r="BK740" s="1"/>
      <c r="BL740" s="1"/>
      <c r="BM740" s="1"/>
      <c r="BN740" s="1"/>
      <c r="BO740" s="1"/>
      <c r="BP740" s="1"/>
      <c r="BQ740" s="1"/>
      <c r="BR740" s="1"/>
      <c r="BS740" s="1"/>
      <c r="BT740" s="1"/>
      <c r="BU740" s="1"/>
      <c r="BV740" s="1"/>
      <c r="BW740" s="1"/>
      <c r="BX740" s="1"/>
      <c r="BY740" s="1"/>
      <c r="BZ740" s="1"/>
      <c r="CA740" s="1"/>
      <c r="CB740" s="1"/>
      <c r="CC740" s="1"/>
      <c r="CD740" s="1"/>
      <c r="CE740" s="1"/>
      <c r="CF740" s="1"/>
      <c r="CG740" s="1"/>
      <c r="CH740" s="1"/>
      <c r="CI740" s="1"/>
      <c r="CJ740" s="1"/>
      <c r="CK740" s="1"/>
      <c r="CL740" s="1"/>
      <c r="CM740" s="1"/>
    </row>
    <row r="741" spans="1:91" x14ac:dyDescent="0.4">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c r="BE741" s="1"/>
      <c r="BF741" s="1"/>
      <c r="BG741" s="1"/>
      <c r="BH741" s="1"/>
      <c r="BI741" s="1"/>
      <c r="BJ741" s="1"/>
      <c r="BK741" s="1"/>
      <c r="BL741" s="1"/>
      <c r="BM741" s="1"/>
      <c r="BN741" s="1"/>
      <c r="BO741" s="1"/>
      <c r="BP741" s="1"/>
      <c r="BQ741" s="1"/>
      <c r="BR741" s="1"/>
      <c r="BS741" s="1"/>
      <c r="BT741" s="1"/>
      <c r="BU741" s="1"/>
      <c r="BV741" s="1"/>
      <c r="BW741" s="1"/>
      <c r="BX741" s="1"/>
      <c r="BY741" s="1"/>
      <c r="BZ741" s="1"/>
      <c r="CA741" s="1"/>
      <c r="CB741" s="1"/>
      <c r="CC741" s="1"/>
      <c r="CD741" s="1"/>
      <c r="CE741" s="1"/>
      <c r="CF741" s="1"/>
      <c r="CG741" s="1"/>
      <c r="CH741" s="1"/>
      <c r="CI741" s="1"/>
      <c r="CJ741" s="1"/>
      <c r="CK741" s="1"/>
      <c r="CL741" s="1"/>
      <c r="CM741" s="1"/>
    </row>
    <row r="742" spans="1:91" x14ac:dyDescent="0.4">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c r="BE742" s="1"/>
      <c r="BF742" s="1"/>
      <c r="BG742" s="1"/>
      <c r="BH742" s="1"/>
      <c r="BI742" s="1"/>
      <c r="BJ742" s="1"/>
      <c r="BK742" s="1"/>
      <c r="BL742" s="1"/>
      <c r="BM742" s="1"/>
      <c r="BN742" s="1"/>
      <c r="BO742" s="1"/>
      <c r="BP742" s="1"/>
      <c r="BQ742" s="1"/>
      <c r="BR742" s="1"/>
      <c r="BS742" s="1"/>
      <c r="BT742" s="1"/>
      <c r="BU742" s="1"/>
      <c r="BV742" s="1"/>
      <c r="BW742" s="1"/>
      <c r="BX742" s="1"/>
      <c r="BY742" s="1"/>
      <c r="BZ742" s="1"/>
      <c r="CA742" s="1"/>
      <c r="CB742" s="1"/>
      <c r="CC742" s="1"/>
      <c r="CD742" s="1"/>
      <c r="CE742" s="1"/>
      <c r="CF742" s="1"/>
      <c r="CG742" s="1"/>
      <c r="CH742" s="1"/>
      <c r="CI742" s="1"/>
      <c r="CJ742" s="1"/>
      <c r="CK742" s="1"/>
      <c r="CL742" s="1"/>
      <c r="CM742" s="1"/>
    </row>
    <row r="743" spans="1:91" x14ac:dyDescent="0.4">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c r="BE743" s="1"/>
      <c r="BF743" s="1"/>
      <c r="BG743" s="1"/>
      <c r="BH743" s="1"/>
      <c r="BI743" s="1"/>
      <c r="BJ743" s="1"/>
      <c r="BK743" s="1"/>
      <c r="BL743" s="1"/>
      <c r="BM743" s="1"/>
      <c r="BN743" s="1"/>
      <c r="BO743" s="1"/>
      <c r="BP743" s="1"/>
      <c r="BQ743" s="1"/>
      <c r="BR743" s="1"/>
      <c r="BS743" s="1"/>
      <c r="BT743" s="1"/>
      <c r="BU743" s="1"/>
      <c r="BV743" s="1"/>
      <c r="BW743" s="1"/>
      <c r="BX743" s="1"/>
      <c r="BY743" s="1"/>
      <c r="BZ743" s="1"/>
      <c r="CA743" s="1"/>
      <c r="CB743" s="1"/>
      <c r="CC743" s="1"/>
      <c r="CD743" s="1"/>
      <c r="CE743" s="1"/>
      <c r="CF743" s="1"/>
      <c r="CG743" s="1"/>
      <c r="CH743" s="1"/>
      <c r="CI743" s="1"/>
      <c r="CJ743" s="1"/>
      <c r="CK743" s="1"/>
      <c r="CL743" s="1"/>
      <c r="CM743" s="1"/>
    </row>
    <row r="744" spans="1:91" x14ac:dyDescent="0.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c r="BE744" s="1"/>
      <c r="BF744" s="1"/>
      <c r="BG744" s="1"/>
      <c r="BH744" s="1"/>
      <c r="BI744" s="1"/>
      <c r="BJ744" s="1"/>
      <c r="BK744" s="1"/>
      <c r="BL744" s="1"/>
      <c r="BM744" s="1"/>
      <c r="BN744" s="1"/>
      <c r="BO744" s="1"/>
      <c r="BP744" s="1"/>
      <c r="BQ744" s="1"/>
      <c r="BR744" s="1"/>
      <c r="BS744" s="1"/>
      <c r="BT744" s="1"/>
      <c r="BU744" s="1"/>
      <c r="BV744" s="1"/>
      <c r="BW744" s="1"/>
      <c r="BX744" s="1"/>
      <c r="BY744" s="1"/>
      <c r="BZ744" s="1"/>
      <c r="CA744" s="1"/>
      <c r="CB744" s="1"/>
      <c r="CC744" s="1"/>
      <c r="CD744" s="1"/>
      <c r="CE744" s="1"/>
      <c r="CF744" s="1"/>
      <c r="CG744" s="1"/>
      <c r="CH744" s="1"/>
      <c r="CI744" s="1"/>
      <c r="CJ744" s="1"/>
      <c r="CK744" s="1"/>
      <c r="CL744" s="1"/>
      <c r="CM744" s="1"/>
    </row>
    <row r="745" spans="1:91" x14ac:dyDescent="0.4">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c r="BE745" s="1"/>
      <c r="BF745" s="1"/>
      <c r="BG745" s="1"/>
      <c r="BH745" s="1"/>
      <c r="BI745" s="1"/>
      <c r="BJ745" s="1"/>
      <c r="BK745" s="1"/>
      <c r="BL745" s="1"/>
      <c r="BM745" s="1"/>
      <c r="BN745" s="1"/>
      <c r="BO745" s="1"/>
      <c r="BP745" s="1"/>
      <c r="BQ745" s="1"/>
      <c r="BR745" s="1"/>
      <c r="BS745" s="1"/>
      <c r="BT745" s="1"/>
      <c r="BU745" s="1"/>
      <c r="BV745" s="1"/>
      <c r="BW745" s="1"/>
      <c r="BX745" s="1"/>
      <c r="BY745" s="1"/>
      <c r="BZ745" s="1"/>
      <c r="CA745" s="1"/>
      <c r="CB745" s="1"/>
      <c r="CC745" s="1"/>
      <c r="CD745" s="1"/>
      <c r="CE745" s="1"/>
      <c r="CF745" s="1"/>
      <c r="CG745" s="1"/>
      <c r="CH745" s="1"/>
      <c r="CI745" s="1"/>
      <c r="CJ745" s="1"/>
      <c r="CK745" s="1"/>
      <c r="CL745" s="1"/>
      <c r="CM745" s="1"/>
    </row>
    <row r="746" spans="1:91" x14ac:dyDescent="0.4">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c r="BE746" s="1"/>
      <c r="BF746" s="1"/>
      <c r="BG746" s="1"/>
      <c r="BH746" s="1"/>
      <c r="BI746" s="1"/>
      <c r="BJ746" s="1"/>
      <c r="BK746" s="1"/>
      <c r="BL746" s="1"/>
      <c r="BM746" s="1"/>
      <c r="BN746" s="1"/>
      <c r="BO746" s="1"/>
      <c r="BP746" s="1"/>
      <c r="BQ746" s="1"/>
      <c r="BR746" s="1"/>
      <c r="BS746" s="1"/>
      <c r="BT746" s="1"/>
      <c r="BU746" s="1"/>
      <c r="BV746" s="1"/>
      <c r="BW746" s="1"/>
      <c r="BX746" s="1"/>
      <c r="BY746" s="1"/>
      <c r="BZ746" s="1"/>
      <c r="CA746" s="1"/>
      <c r="CB746" s="1"/>
      <c r="CC746" s="1"/>
      <c r="CD746" s="1"/>
      <c r="CE746" s="1"/>
      <c r="CF746" s="1"/>
      <c r="CG746" s="1"/>
      <c r="CH746" s="1"/>
      <c r="CI746" s="1"/>
      <c r="CJ746" s="1"/>
      <c r="CK746" s="1"/>
      <c r="CL746" s="1"/>
      <c r="CM746" s="1"/>
    </row>
    <row r="747" spans="1:91" x14ac:dyDescent="0.4">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c r="BE747" s="1"/>
      <c r="BF747" s="1"/>
      <c r="BG747" s="1"/>
      <c r="BH747" s="1"/>
      <c r="BI747" s="1"/>
      <c r="BJ747" s="1"/>
      <c r="BK747" s="1"/>
      <c r="BL747" s="1"/>
      <c r="BM747" s="1"/>
      <c r="BN747" s="1"/>
      <c r="BO747" s="1"/>
      <c r="BP747" s="1"/>
      <c r="BQ747" s="1"/>
      <c r="BR747" s="1"/>
      <c r="BS747" s="1"/>
      <c r="BT747" s="1"/>
      <c r="BU747" s="1"/>
      <c r="BV747" s="1"/>
      <c r="BW747" s="1"/>
      <c r="BX747" s="1"/>
      <c r="BY747" s="1"/>
      <c r="BZ747" s="1"/>
      <c r="CA747" s="1"/>
      <c r="CB747" s="1"/>
      <c r="CC747" s="1"/>
      <c r="CD747" s="1"/>
      <c r="CE747" s="1"/>
      <c r="CF747" s="1"/>
      <c r="CG747" s="1"/>
      <c r="CH747" s="1"/>
      <c r="CI747" s="1"/>
      <c r="CJ747" s="1"/>
      <c r="CK747" s="1"/>
      <c r="CL747" s="1"/>
      <c r="CM747" s="1"/>
    </row>
    <row r="748" spans="1:91" x14ac:dyDescent="0.4">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c r="BE748" s="1"/>
      <c r="BF748" s="1"/>
      <c r="BG748" s="1"/>
      <c r="BH748" s="1"/>
      <c r="BI748" s="1"/>
      <c r="BJ748" s="1"/>
      <c r="BK748" s="1"/>
      <c r="BL748" s="1"/>
      <c r="BM748" s="1"/>
      <c r="BN748" s="1"/>
      <c r="BO748" s="1"/>
      <c r="BP748" s="1"/>
      <c r="BQ748" s="1"/>
      <c r="BR748" s="1"/>
      <c r="BS748" s="1"/>
      <c r="BT748" s="1"/>
      <c r="BU748" s="1"/>
      <c r="BV748" s="1"/>
      <c r="BW748" s="1"/>
      <c r="BX748" s="1"/>
      <c r="BY748" s="1"/>
      <c r="BZ748" s="1"/>
      <c r="CA748" s="1"/>
      <c r="CB748" s="1"/>
      <c r="CC748" s="1"/>
      <c r="CD748" s="1"/>
      <c r="CE748" s="1"/>
      <c r="CF748" s="1"/>
      <c r="CG748" s="1"/>
      <c r="CH748" s="1"/>
      <c r="CI748" s="1"/>
      <c r="CJ748" s="1"/>
      <c r="CK748" s="1"/>
      <c r="CL748" s="1"/>
      <c r="CM748" s="1"/>
    </row>
    <row r="749" spans="1:91" x14ac:dyDescent="0.4">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c r="BE749" s="1"/>
      <c r="BF749" s="1"/>
      <c r="BG749" s="1"/>
      <c r="BH749" s="1"/>
      <c r="BI749" s="1"/>
      <c r="BJ749" s="1"/>
      <c r="BK749" s="1"/>
      <c r="BL749" s="1"/>
      <c r="BM749" s="1"/>
      <c r="BN749" s="1"/>
      <c r="BO749" s="1"/>
      <c r="BP749" s="1"/>
      <c r="BQ749" s="1"/>
      <c r="BR749" s="1"/>
      <c r="BS749" s="1"/>
      <c r="BT749" s="1"/>
      <c r="BU749" s="1"/>
      <c r="BV749" s="1"/>
      <c r="BW749" s="1"/>
      <c r="BX749" s="1"/>
      <c r="BY749" s="1"/>
      <c r="BZ749" s="1"/>
      <c r="CA749" s="1"/>
      <c r="CB749" s="1"/>
      <c r="CC749" s="1"/>
      <c r="CD749" s="1"/>
      <c r="CE749" s="1"/>
      <c r="CF749" s="1"/>
      <c r="CG749" s="1"/>
      <c r="CH749" s="1"/>
      <c r="CI749" s="1"/>
      <c r="CJ749" s="1"/>
      <c r="CK749" s="1"/>
      <c r="CL749" s="1"/>
      <c r="CM749" s="1"/>
    </row>
    <row r="750" spans="1:91" x14ac:dyDescent="0.4">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c r="BE750" s="1"/>
      <c r="BF750" s="1"/>
      <c r="BG750" s="1"/>
      <c r="BH750" s="1"/>
      <c r="BI750" s="1"/>
      <c r="BJ750" s="1"/>
      <c r="BK750" s="1"/>
      <c r="BL750" s="1"/>
      <c r="BM750" s="1"/>
      <c r="BN750" s="1"/>
      <c r="BO750" s="1"/>
      <c r="BP750" s="1"/>
      <c r="BQ750" s="1"/>
      <c r="BR750" s="1"/>
      <c r="BS750" s="1"/>
      <c r="BT750" s="1"/>
      <c r="BU750" s="1"/>
      <c r="BV750" s="1"/>
      <c r="BW750" s="1"/>
      <c r="BX750" s="1"/>
      <c r="BY750" s="1"/>
      <c r="BZ750" s="1"/>
      <c r="CA750" s="1"/>
      <c r="CB750" s="1"/>
      <c r="CC750" s="1"/>
      <c r="CD750" s="1"/>
      <c r="CE750" s="1"/>
      <c r="CF750" s="1"/>
      <c r="CG750" s="1"/>
      <c r="CH750" s="1"/>
      <c r="CI750" s="1"/>
      <c r="CJ750" s="1"/>
      <c r="CK750" s="1"/>
      <c r="CL750" s="1"/>
      <c r="CM750" s="1"/>
    </row>
    <row r="751" spans="1:91" x14ac:dyDescent="0.4">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c r="BE751" s="1"/>
      <c r="BF751" s="1"/>
      <c r="BG751" s="1"/>
      <c r="BH751" s="1"/>
      <c r="BI751" s="1"/>
      <c r="BJ751" s="1"/>
      <c r="BK751" s="1"/>
      <c r="BL751" s="1"/>
      <c r="BM751" s="1"/>
      <c r="BN751" s="1"/>
      <c r="BO751" s="1"/>
      <c r="BP751" s="1"/>
      <c r="BQ751" s="1"/>
      <c r="BR751" s="1"/>
      <c r="BS751" s="1"/>
      <c r="BT751" s="1"/>
      <c r="BU751" s="1"/>
      <c r="BV751" s="1"/>
      <c r="BW751" s="1"/>
      <c r="BX751" s="1"/>
      <c r="BY751" s="1"/>
      <c r="BZ751" s="1"/>
      <c r="CA751" s="1"/>
      <c r="CB751" s="1"/>
      <c r="CC751" s="1"/>
      <c r="CD751" s="1"/>
      <c r="CE751" s="1"/>
      <c r="CF751" s="1"/>
      <c r="CG751" s="1"/>
      <c r="CH751" s="1"/>
      <c r="CI751" s="1"/>
      <c r="CJ751" s="1"/>
      <c r="CK751" s="1"/>
      <c r="CL751" s="1"/>
      <c r="CM751" s="1"/>
    </row>
    <row r="752" spans="1:91" x14ac:dyDescent="0.4">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c r="BE752" s="1"/>
      <c r="BF752" s="1"/>
      <c r="BG752" s="1"/>
      <c r="BH752" s="1"/>
      <c r="BI752" s="1"/>
      <c r="BJ752" s="1"/>
      <c r="BK752" s="1"/>
      <c r="BL752" s="1"/>
      <c r="BM752" s="1"/>
      <c r="BN752" s="1"/>
      <c r="BO752" s="1"/>
      <c r="BP752" s="1"/>
      <c r="BQ752" s="1"/>
      <c r="BR752" s="1"/>
      <c r="BS752" s="1"/>
      <c r="BT752" s="1"/>
      <c r="BU752" s="1"/>
      <c r="BV752" s="1"/>
      <c r="BW752" s="1"/>
      <c r="BX752" s="1"/>
      <c r="BY752" s="1"/>
      <c r="BZ752" s="1"/>
      <c r="CA752" s="1"/>
      <c r="CB752" s="1"/>
      <c r="CC752" s="1"/>
      <c r="CD752" s="1"/>
      <c r="CE752" s="1"/>
      <c r="CF752" s="1"/>
      <c r="CG752" s="1"/>
      <c r="CH752" s="1"/>
      <c r="CI752" s="1"/>
      <c r="CJ752" s="1"/>
      <c r="CK752" s="1"/>
      <c r="CL752" s="1"/>
      <c r="CM752" s="1"/>
    </row>
    <row r="753" spans="1:91" x14ac:dyDescent="0.4">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c r="BE753" s="1"/>
      <c r="BF753" s="1"/>
      <c r="BG753" s="1"/>
      <c r="BH753" s="1"/>
      <c r="BI753" s="1"/>
      <c r="BJ753" s="1"/>
      <c r="BK753" s="1"/>
      <c r="BL753" s="1"/>
      <c r="BM753" s="1"/>
      <c r="BN753" s="1"/>
      <c r="BO753" s="1"/>
      <c r="BP753" s="1"/>
      <c r="BQ753" s="1"/>
      <c r="BR753" s="1"/>
      <c r="BS753" s="1"/>
      <c r="BT753" s="1"/>
      <c r="BU753" s="1"/>
      <c r="BV753" s="1"/>
      <c r="BW753" s="1"/>
      <c r="BX753" s="1"/>
      <c r="BY753" s="1"/>
      <c r="BZ753" s="1"/>
      <c r="CA753" s="1"/>
      <c r="CB753" s="1"/>
      <c r="CC753" s="1"/>
      <c r="CD753" s="1"/>
      <c r="CE753" s="1"/>
      <c r="CF753" s="1"/>
      <c r="CG753" s="1"/>
      <c r="CH753" s="1"/>
      <c r="CI753" s="1"/>
      <c r="CJ753" s="1"/>
      <c r="CK753" s="1"/>
      <c r="CL753" s="1"/>
      <c r="CM753" s="1"/>
    </row>
    <row r="754" spans="1:91" x14ac:dyDescent="0.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c r="BE754" s="1"/>
      <c r="BF754" s="1"/>
      <c r="BG754" s="1"/>
      <c r="BH754" s="1"/>
      <c r="BI754" s="1"/>
      <c r="BJ754" s="1"/>
      <c r="BK754" s="1"/>
      <c r="BL754" s="1"/>
      <c r="BM754" s="1"/>
      <c r="BN754" s="1"/>
      <c r="BO754" s="1"/>
      <c r="BP754" s="1"/>
      <c r="BQ754" s="1"/>
      <c r="BR754" s="1"/>
      <c r="BS754" s="1"/>
      <c r="BT754" s="1"/>
      <c r="BU754" s="1"/>
      <c r="BV754" s="1"/>
      <c r="BW754" s="1"/>
      <c r="BX754" s="1"/>
      <c r="BY754" s="1"/>
      <c r="BZ754" s="1"/>
      <c r="CA754" s="1"/>
      <c r="CB754" s="1"/>
      <c r="CC754" s="1"/>
      <c r="CD754" s="1"/>
      <c r="CE754" s="1"/>
      <c r="CF754" s="1"/>
      <c r="CG754" s="1"/>
      <c r="CH754" s="1"/>
      <c r="CI754" s="1"/>
      <c r="CJ754" s="1"/>
      <c r="CK754" s="1"/>
      <c r="CL754" s="1"/>
      <c r="CM754" s="1"/>
    </row>
    <row r="755" spans="1:91" x14ac:dyDescent="0.4">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c r="BE755" s="1"/>
      <c r="BF755" s="1"/>
      <c r="BG755" s="1"/>
      <c r="BH755" s="1"/>
      <c r="BI755" s="1"/>
      <c r="BJ755" s="1"/>
      <c r="BK755" s="1"/>
      <c r="BL755" s="1"/>
      <c r="BM755" s="1"/>
      <c r="BN755" s="1"/>
      <c r="BO755" s="1"/>
      <c r="BP755" s="1"/>
      <c r="BQ755" s="1"/>
      <c r="BR755" s="1"/>
      <c r="BS755" s="1"/>
      <c r="BT755" s="1"/>
      <c r="BU755" s="1"/>
      <c r="BV755" s="1"/>
      <c r="BW755" s="1"/>
      <c r="BX755" s="1"/>
      <c r="BY755" s="1"/>
      <c r="BZ755" s="1"/>
      <c r="CA755" s="1"/>
      <c r="CB755" s="1"/>
      <c r="CC755" s="1"/>
      <c r="CD755" s="1"/>
      <c r="CE755" s="1"/>
      <c r="CF755" s="1"/>
      <c r="CG755" s="1"/>
      <c r="CH755" s="1"/>
      <c r="CI755" s="1"/>
      <c r="CJ755" s="1"/>
      <c r="CK755" s="1"/>
      <c r="CL755" s="1"/>
      <c r="CM755" s="1"/>
    </row>
    <row r="756" spans="1:91" x14ac:dyDescent="0.4">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c r="BE756" s="1"/>
      <c r="BF756" s="1"/>
      <c r="BG756" s="1"/>
      <c r="BH756" s="1"/>
      <c r="BI756" s="1"/>
      <c r="BJ756" s="1"/>
      <c r="BK756" s="1"/>
      <c r="BL756" s="1"/>
      <c r="BM756" s="1"/>
      <c r="BN756" s="1"/>
      <c r="BO756" s="1"/>
      <c r="BP756" s="1"/>
      <c r="BQ756" s="1"/>
      <c r="BR756" s="1"/>
      <c r="BS756" s="1"/>
      <c r="BT756" s="1"/>
      <c r="BU756" s="1"/>
      <c r="BV756" s="1"/>
      <c r="BW756" s="1"/>
      <c r="BX756" s="1"/>
      <c r="BY756" s="1"/>
      <c r="BZ756" s="1"/>
      <c r="CA756" s="1"/>
      <c r="CB756" s="1"/>
      <c r="CC756" s="1"/>
      <c r="CD756" s="1"/>
      <c r="CE756" s="1"/>
      <c r="CF756" s="1"/>
      <c r="CG756" s="1"/>
      <c r="CH756" s="1"/>
      <c r="CI756" s="1"/>
      <c r="CJ756" s="1"/>
      <c r="CK756" s="1"/>
      <c r="CL756" s="1"/>
      <c r="CM756" s="1"/>
    </row>
    <row r="757" spans="1:91" x14ac:dyDescent="0.4">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c r="BE757" s="1"/>
      <c r="BF757" s="1"/>
      <c r="BG757" s="1"/>
      <c r="BH757" s="1"/>
      <c r="BI757" s="1"/>
      <c r="BJ757" s="1"/>
      <c r="BK757" s="1"/>
      <c r="BL757" s="1"/>
      <c r="BM757" s="1"/>
      <c r="BN757" s="1"/>
      <c r="BO757" s="1"/>
      <c r="BP757" s="1"/>
      <c r="BQ757" s="1"/>
      <c r="BR757" s="1"/>
      <c r="BS757" s="1"/>
      <c r="BT757" s="1"/>
      <c r="BU757" s="1"/>
      <c r="BV757" s="1"/>
      <c r="BW757" s="1"/>
      <c r="BX757" s="1"/>
      <c r="BY757" s="1"/>
      <c r="BZ757" s="1"/>
      <c r="CA757" s="1"/>
      <c r="CB757" s="1"/>
      <c r="CC757" s="1"/>
      <c r="CD757" s="1"/>
      <c r="CE757" s="1"/>
      <c r="CF757" s="1"/>
      <c r="CG757" s="1"/>
      <c r="CH757" s="1"/>
      <c r="CI757" s="1"/>
      <c r="CJ757" s="1"/>
      <c r="CK757" s="1"/>
      <c r="CL757" s="1"/>
      <c r="CM757" s="1"/>
    </row>
    <row r="758" spans="1:91" x14ac:dyDescent="0.4">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c r="BE758" s="1"/>
      <c r="BF758" s="1"/>
      <c r="BG758" s="1"/>
      <c r="BH758" s="1"/>
      <c r="BI758" s="1"/>
      <c r="BJ758" s="1"/>
      <c r="BK758" s="1"/>
      <c r="BL758" s="1"/>
      <c r="BM758" s="1"/>
      <c r="BN758" s="1"/>
      <c r="BO758" s="1"/>
      <c r="BP758" s="1"/>
      <c r="BQ758" s="1"/>
      <c r="BR758" s="1"/>
      <c r="BS758" s="1"/>
      <c r="BT758" s="1"/>
      <c r="BU758" s="1"/>
      <c r="BV758" s="1"/>
      <c r="BW758" s="1"/>
      <c r="BX758" s="1"/>
      <c r="BY758" s="1"/>
      <c r="BZ758" s="1"/>
      <c r="CA758" s="1"/>
      <c r="CB758" s="1"/>
      <c r="CC758" s="1"/>
      <c r="CD758" s="1"/>
      <c r="CE758" s="1"/>
      <c r="CF758" s="1"/>
      <c r="CG758" s="1"/>
      <c r="CH758" s="1"/>
      <c r="CI758" s="1"/>
      <c r="CJ758" s="1"/>
      <c r="CK758" s="1"/>
      <c r="CL758" s="1"/>
      <c r="CM758" s="1"/>
    </row>
    <row r="759" spans="1:91" x14ac:dyDescent="0.4">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c r="BE759" s="1"/>
      <c r="BF759" s="1"/>
      <c r="BG759" s="1"/>
      <c r="BH759" s="1"/>
      <c r="BI759" s="1"/>
      <c r="BJ759" s="1"/>
      <c r="BK759" s="1"/>
      <c r="BL759" s="1"/>
      <c r="BM759" s="1"/>
      <c r="BN759" s="1"/>
      <c r="BO759" s="1"/>
      <c r="BP759" s="1"/>
      <c r="BQ759" s="1"/>
      <c r="BR759" s="1"/>
      <c r="BS759" s="1"/>
      <c r="BT759" s="1"/>
      <c r="BU759" s="1"/>
      <c r="BV759" s="1"/>
      <c r="BW759" s="1"/>
      <c r="BX759" s="1"/>
      <c r="BY759" s="1"/>
      <c r="BZ759" s="1"/>
      <c r="CA759" s="1"/>
      <c r="CB759" s="1"/>
      <c r="CC759" s="1"/>
      <c r="CD759" s="1"/>
      <c r="CE759" s="1"/>
      <c r="CF759" s="1"/>
      <c r="CG759" s="1"/>
      <c r="CH759" s="1"/>
      <c r="CI759" s="1"/>
      <c r="CJ759" s="1"/>
      <c r="CK759" s="1"/>
      <c r="CL759" s="1"/>
      <c r="CM759" s="1"/>
    </row>
    <row r="760" spans="1:91" x14ac:dyDescent="0.4">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c r="BE760" s="1"/>
      <c r="BF760" s="1"/>
      <c r="BG760" s="1"/>
      <c r="BH760" s="1"/>
      <c r="BI760" s="1"/>
      <c r="BJ760" s="1"/>
      <c r="BK760" s="1"/>
      <c r="BL760" s="1"/>
      <c r="BM760" s="1"/>
      <c r="BN760" s="1"/>
      <c r="BO760" s="1"/>
      <c r="BP760" s="1"/>
      <c r="BQ760" s="1"/>
      <c r="BR760" s="1"/>
      <c r="BS760" s="1"/>
      <c r="BT760" s="1"/>
      <c r="BU760" s="1"/>
      <c r="BV760" s="1"/>
      <c r="BW760" s="1"/>
      <c r="BX760" s="1"/>
      <c r="BY760" s="1"/>
      <c r="BZ760" s="1"/>
      <c r="CA760" s="1"/>
      <c r="CB760" s="1"/>
      <c r="CC760" s="1"/>
      <c r="CD760" s="1"/>
      <c r="CE760" s="1"/>
      <c r="CF760" s="1"/>
      <c r="CG760" s="1"/>
      <c r="CH760" s="1"/>
      <c r="CI760" s="1"/>
      <c r="CJ760" s="1"/>
      <c r="CK760" s="1"/>
      <c r="CL760" s="1"/>
      <c r="CM760" s="1"/>
    </row>
    <row r="761" spans="1:91" x14ac:dyDescent="0.4">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1"/>
      <c r="BE761" s="1"/>
      <c r="BF761" s="1"/>
      <c r="BG761" s="1"/>
      <c r="BH761" s="1"/>
      <c r="BI761" s="1"/>
      <c r="BJ761" s="1"/>
      <c r="BK761" s="1"/>
      <c r="BL761" s="1"/>
      <c r="BM761" s="1"/>
      <c r="BN761" s="1"/>
      <c r="BO761" s="1"/>
      <c r="BP761" s="1"/>
      <c r="BQ761" s="1"/>
      <c r="BR761" s="1"/>
      <c r="BS761" s="1"/>
      <c r="BT761" s="1"/>
      <c r="BU761" s="1"/>
      <c r="BV761" s="1"/>
      <c r="BW761" s="1"/>
      <c r="BX761" s="1"/>
      <c r="BY761" s="1"/>
      <c r="BZ761" s="1"/>
      <c r="CA761" s="1"/>
      <c r="CB761" s="1"/>
      <c r="CC761" s="1"/>
      <c r="CD761" s="1"/>
      <c r="CE761" s="1"/>
      <c r="CF761" s="1"/>
      <c r="CG761" s="1"/>
      <c r="CH761" s="1"/>
      <c r="CI761" s="1"/>
      <c r="CJ761" s="1"/>
      <c r="CK761" s="1"/>
      <c r="CL761" s="1"/>
      <c r="CM761" s="1"/>
    </row>
    <row r="762" spans="1:91" x14ac:dyDescent="0.4">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c r="BD762" s="1"/>
      <c r="BE762" s="1"/>
      <c r="BF762" s="1"/>
      <c r="BG762" s="1"/>
      <c r="BH762" s="1"/>
      <c r="BI762" s="1"/>
      <c r="BJ762" s="1"/>
      <c r="BK762" s="1"/>
      <c r="BL762" s="1"/>
      <c r="BM762" s="1"/>
      <c r="BN762" s="1"/>
      <c r="BO762" s="1"/>
      <c r="BP762" s="1"/>
      <c r="BQ762" s="1"/>
      <c r="BR762" s="1"/>
      <c r="BS762" s="1"/>
      <c r="BT762" s="1"/>
      <c r="BU762" s="1"/>
      <c r="BV762" s="1"/>
      <c r="BW762" s="1"/>
      <c r="BX762" s="1"/>
      <c r="BY762" s="1"/>
      <c r="BZ762" s="1"/>
      <c r="CA762" s="1"/>
      <c r="CB762" s="1"/>
      <c r="CC762" s="1"/>
      <c r="CD762" s="1"/>
      <c r="CE762" s="1"/>
      <c r="CF762" s="1"/>
      <c r="CG762" s="1"/>
      <c r="CH762" s="1"/>
      <c r="CI762" s="1"/>
      <c r="CJ762" s="1"/>
      <c r="CK762" s="1"/>
      <c r="CL762" s="1"/>
      <c r="CM762" s="1"/>
    </row>
    <row r="763" spans="1:91" x14ac:dyDescent="0.4">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c r="BD763" s="1"/>
      <c r="BE763" s="1"/>
      <c r="BF763" s="1"/>
      <c r="BG763" s="1"/>
      <c r="BH763" s="1"/>
      <c r="BI763" s="1"/>
      <c r="BJ763" s="1"/>
      <c r="BK763" s="1"/>
      <c r="BL763" s="1"/>
      <c r="BM763" s="1"/>
      <c r="BN763" s="1"/>
      <c r="BO763" s="1"/>
      <c r="BP763" s="1"/>
      <c r="BQ763" s="1"/>
      <c r="BR763" s="1"/>
      <c r="BS763" s="1"/>
      <c r="BT763" s="1"/>
      <c r="BU763" s="1"/>
      <c r="BV763" s="1"/>
      <c r="BW763" s="1"/>
      <c r="BX763" s="1"/>
      <c r="BY763" s="1"/>
      <c r="BZ763" s="1"/>
      <c r="CA763" s="1"/>
      <c r="CB763" s="1"/>
      <c r="CC763" s="1"/>
      <c r="CD763" s="1"/>
      <c r="CE763" s="1"/>
      <c r="CF763" s="1"/>
      <c r="CG763" s="1"/>
      <c r="CH763" s="1"/>
      <c r="CI763" s="1"/>
      <c r="CJ763" s="1"/>
      <c r="CK763" s="1"/>
      <c r="CL763" s="1"/>
      <c r="CM763" s="1"/>
    </row>
    <row r="764" spans="1:91" x14ac:dyDescent="0.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c r="BE764" s="1"/>
      <c r="BF764" s="1"/>
      <c r="BG764" s="1"/>
      <c r="BH764" s="1"/>
      <c r="BI764" s="1"/>
      <c r="BJ764" s="1"/>
      <c r="BK764" s="1"/>
      <c r="BL764" s="1"/>
      <c r="BM764" s="1"/>
      <c r="BN764" s="1"/>
      <c r="BO764" s="1"/>
      <c r="BP764" s="1"/>
      <c r="BQ764" s="1"/>
      <c r="BR764" s="1"/>
      <c r="BS764" s="1"/>
      <c r="BT764" s="1"/>
      <c r="BU764" s="1"/>
      <c r="BV764" s="1"/>
      <c r="BW764" s="1"/>
      <c r="BX764" s="1"/>
      <c r="BY764" s="1"/>
      <c r="BZ764" s="1"/>
      <c r="CA764" s="1"/>
      <c r="CB764" s="1"/>
      <c r="CC764" s="1"/>
      <c r="CD764" s="1"/>
      <c r="CE764" s="1"/>
      <c r="CF764" s="1"/>
      <c r="CG764" s="1"/>
      <c r="CH764" s="1"/>
      <c r="CI764" s="1"/>
      <c r="CJ764" s="1"/>
      <c r="CK764" s="1"/>
      <c r="CL764" s="1"/>
      <c r="CM764" s="1"/>
    </row>
    <row r="765" spans="1:91" x14ac:dyDescent="0.4">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1"/>
      <c r="BE765" s="1"/>
      <c r="BF765" s="1"/>
      <c r="BG765" s="1"/>
      <c r="BH765" s="1"/>
      <c r="BI765" s="1"/>
      <c r="BJ765" s="1"/>
      <c r="BK765" s="1"/>
      <c r="BL765" s="1"/>
      <c r="BM765" s="1"/>
      <c r="BN765" s="1"/>
      <c r="BO765" s="1"/>
      <c r="BP765" s="1"/>
      <c r="BQ765" s="1"/>
      <c r="BR765" s="1"/>
      <c r="BS765" s="1"/>
      <c r="BT765" s="1"/>
      <c r="BU765" s="1"/>
      <c r="BV765" s="1"/>
      <c r="BW765" s="1"/>
      <c r="BX765" s="1"/>
      <c r="BY765" s="1"/>
      <c r="BZ765" s="1"/>
      <c r="CA765" s="1"/>
      <c r="CB765" s="1"/>
      <c r="CC765" s="1"/>
      <c r="CD765" s="1"/>
      <c r="CE765" s="1"/>
      <c r="CF765" s="1"/>
      <c r="CG765" s="1"/>
      <c r="CH765" s="1"/>
      <c r="CI765" s="1"/>
      <c r="CJ765" s="1"/>
      <c r="CK765" s="1"/>
      <c r="CL765" s="1"/>
      <c r="CM765" s="1"/>
    </row>
    <row r="766" spans="1:91" x14ac:dyDescent="0.4">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1"/>
      <c r="BE766" s="1"/>
      <c r="BF766" s="1"/>
      <c r="BG766" s="1"/>
      <c r="BH766" s="1"/>
      <c r="BI766" s="1"/>
      <c r="BJ766" s="1"/>
      <c r="BK766" s="1"/>
      <c r="BL766" s="1"/>
      <c r="BM766" s="1"/>
      <c r="BN766" s="1"/>
      <c r="BO766" s="1"/>
      <c r="BP766" s="1"/>
      <c r="BQ766" s="1"/>
      <c r="BR766" s="1"/>
      <c r="BS766" s="1"/>
      <c r="BT766" s="1"/>
      <c r="BU766" s="1"/>
      <c r="BV766" s="1"/>
      <c r="BW766" s="1"/>
      <c r="BX766" s="1"/>
      <c r="BY766" s="1"/>
      <c r="BZ766" s="1"/>
      <c r="CA766" s="1"/>
      <c r="CB766" s="1"/>
      <c r="CC766" s="1"/>
      <c r="CD766" s="1"/>
      <c r="CE766" s="1"/>
      <c r="CF766" s="1"/>
      <c r="CG766" s="1"/>
      <c r="CH766" s="1"/>
      <c r="CI766" s="1"/>
      <c r="CJ766" s="1"/>
      <c r="CK766" s="1"/>
      <c r="CL766" s="1"/>
      <c r="CM766" s="1"/>
    </row>
    <row r="767" spans="1:91" x14ac:dyDescent="0.4">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c r="BE767" s="1"/>
      <c r="BF767" s="1"/>
      <c r="BG767" s="1"/>
      <c r="BH767" s="1"/>
      <c r="BI767" s="1"/>
      <c r="BJ767" s="1"/>
      <c r="BK767" s="1"/>
      <c r="BL767" s="1"/>
      <c r="BM767" s="1"/>
      <c r="BN767" s="1"/>
      <c r="BO767" s="1"/>
      <c r="BP767" s="1"/>
      <c r="BQ767" s="1"/>
      <c r="BR767" s="1"/>
      <c r="BS767" s="1"/>
      <c r="BT767" s="1"/>
      <c r="BU767" s="1"/>
      <c r="BV767" s="1"/>
      <c r="BW767" s="1"/>
      <c r="BX767" s="1"/>
      <c r="BY767" s="1"/>
      <c r="BZ767" s="1"/>
      <c r="CA767" s="1"/>
      <c r="CB767" s="1"/>
      <c r="CC767" s="1"/>
      <c r="CD767" s="1"/>
      <c r="CE767" s="1"/>
      <c r="CF767" s="1"/>
      <c r="CG767" s="1"/>
      <c r="CH767" s="1"/>
      <c r="CI767" s="1"/>
      <c r="CJ767" s="1"/>
      <c r="CK767" s="1"/>
      <c r="CL767" s="1"/>
      <c r="CM767" s="1"/>
    </row>
    <row r="768" spans="1:91" x14ac:dyDescent="0.4">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1"/>
      <c r="BE768" s="1"/>
      <c r="BF768" s="1"/>
      <c r="BG768" s="1"/>
      <c r="BH768" s="1"/>
      <c r="BI768" s="1"/>
      <c r="BJ768" s="1"/>
      <c r="BK768" s="1"/>
      <c r="BL768" s="1"/>
      <c r="BM768" s="1"/>
      <c r="BN768" s="1"/>
      <c r="BO768" s="1"/>
      <c r="BP768" s="1"/>
      <c r="BQ768" s="1"/>
      <c r="BR768" s="1"/>
      <c r="BS768" s="1"/>
      <c r="BT768" s="1"/>
      <c r="BU768" s="1"/>
      <c r="BV768" s="1"/>
      <c r="BW768" s="1"/>
      <c r="BX768" s="1"/>
      <c r="BY768" s="1"/>
      <c r="BZ768" s="1"/>
      <c r="CA768" s="1"/>
      <c r="CB768" s="1"/>
      <c r="CC768" s="1"/>
      <c r="CD768" s="1"/>
      <c r="CE768" s="1"/>
      <c r="CF768" s="1"/>
      <c r="CG768" s="1"/>
      <c r="CH768" s="1"/>
      <c r="CI768" s="1"/>
      <c r="CJ768" s="1"/>
      <c r="CK768" s="1"/>
      <c r="CL768" s="1"/>
      <c r="CM768" s="1"/>
    </row>
    <row r="769" spans="1:91" x14ac:dyDescent="0.4">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1"/>
      <c r="BE769" s="1"/>
      <c r="BF769" s="1"/>
      <c r="BG769" s="1"/>
      <c r="BH769" s="1"/>
      <c r="BI769" s="1"/>
      <c r="BJ769" s="1"/>
      <c r="BK769" s="1"/>
      <c r="BL769" s="1"/>
      <c r="BM769" s="1"/>
      <c r="BN769" s="1"/>
      <c r="BO769" s="1"/>
      <c r="BP769" s="1"/>
      <c r="BQ769" s="1"/>
      <c r="BR769" s="1"/>
      <c r="BS769" s="1"/>
      <c r="BT769" s="1"/>
      <c r="BU769" s="1"/>
      <c r="BV769" s="1"/>
      <c r="BW769" s="1"/>
      <c r="BX769" s="1"/>
      <c r="BY769" s="1"/>
      <c r="BZ769" s="1"/>
      <c r="CA769" s="1"/>
      <c r="CB769" s="1"/>
      <c r="CC769" s="1"/>
      <c r="CD769" s="1"/>
      <c r="CE769" s="1"/>
      <c r="CF769" s="1"/>
      <c r="CG769" s="1"/>
      <c r="CH769" s="1"/>
      <c r="CI769" s="1"/>
      <c r="CJ769" s="1"/>
      <c r="CK769" s="1"/>
      <c r="CL769" s="1"/>
      <c r="CM769" s="1"/>
    </row>
    <row r="770" spans="1:91" x14ac:dyDescent="0.4">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c r="BD770" s="1"/>
      <c r="BE770" s="1"/>
      <c r="BF770" s="1"/>
      <c r="BG770" s="1"/>
      <c r="BH770" s="1"/>
      <c r="BI770" s="1"/>
      <c r="BJ770" s="1"/>
      <c r="BK770" s="1"/>
      <c r="BL770" s="1"/>
      <c r="BM770" s="1"/>
      <c r="BN770" s="1"/>
      <c r="BO770" s="1"/>
      <c r="BP770" s="1"/>
      <c r="BQ770" s="1"/>
      <c r="BR770" s="1"/>
      <c r="BS770" s="1"/>
      <c r="BT770" s="1"/>
      <c r="BU770" s="1"/>
      <c r="BV770" s="1"/>
      <c r="BW770" s="1"/>
      <c r="BX770" s="1"/>
      <c r="BY770" s="1"/>
      <c r="BZ770" s="1"/>
      <c r="CA770" s="1"/>
      <c r="CB770" s="1"/>
      <c r="CC770" s="1"/>
      <c r="CD770" s="1"/>
      <c r="CE770" s="1"/>
      <c r="CF770" s="1"/>
      <c r="CG770" s="1"/>
      <c r="CH770" s="1"/>
      <c r="CI770" s="1"/>
      <c r="CJ770" s="1"/>
      <c r="CK770" s="1"/>
      <c r="CL770" s="1"/>
      <c r="CM770" s="1"/>
    </row>
    <row r="771" spans="1:91" x14ac:dyDescent="0.4">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c r="BD771" s="1"/>
      <c r="BE771" s="1"/>
      <c r="BF771" s="1"/>
      <c r="BG771" s="1"/>
      <c r="BH771" s="1"/>
      <c r="BI771" s="1"/>
      <c r="BJ771" s="1"/>
      <c r="BK771" s="1"/>
      <c r="BL771" s="1"/>
      <c r="BM771" s="1"/>
      <c r="BN771" s="1"/>
      <c r="BO771" s="1"/>
      <c r="BP771" s="1"/>
      <c r="BQ771" s="1"/>
      <c r="BR771" s="1"/>
      <c r="BS771" s="1"/>
      <c r="BT771" s="1"/>
      <c r="BU771" s="1"/>
      <c r="BV771" s="1"/>
      <c r="BW771" s="1"/>
      <c r="BX771" s="1"/>
      <c r="BY771" s="1"/>
      <c r="BZ771" s="1"/>
      <c r="CA771" s="1"/>
      <c r="CB771" s="1"/>
      <c r="CC771" s="1"/>
      <c r="CD771" s="1"/>
      <c r="CE771" s="1"/>
      <c r="CF771" s="1"/>
      <c r="CG771" s="1"/>
      <c r="CH771" s="1"/>
      <c r="CI771" s="1"/>
      <c r="CJ771" s="1"/>
      <c r="CK771" s="1"/>
      <c r="CL771" s="1"/>
      <c r="CM771" s="1"/>
    </row>
    <row r="772" spans="1:91" x14ac:dyDescent="0.4">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c r="BD772" s="1"/>
      <c r="BE772" s="1"/>
      <c r="BF772" s="1"/>
      <c r="BG772" s="1"/>
      <c r="BH772" s="1"/>
      <c r="BI772" s="1"/>
      <c r="BJ772" s="1"/>
      <c r="BK772" s="1"/>
      <c r="BL772" s="1"/>
      <c r="BM772" s="1"/>
      <c r="BN772" s="1"/>
      <c r="BO772" s="1"/>
      <c r="BP772" s="1"/>
      <c r="BQ772" s="1"/>
      <c r="BR772" s="1"/>
      <c r="BS772" s="1"/>
      <c r="BT772" s="1"/>
      <c r="BU772" s="1"/>
      <c r="BV772" s="1"/>
      <c r="BW772" s="1"/>
      <c r="BX772" s="1"/>
      <c r="BY772" s="1"/>
      <c r="BZ772" s="1"/>
      <c r="CA772" s="1"/>
      <c r="CB772" s="1"/>
      <c r="CC772" s="1"/>
      <c r="CD772" s="1"/>
      <c r="CE772" s="1"/>
      <c r="CF772" s="1"/>
      <c r="CG772" s="1"/>
      <c r="CH772" s="1"/>
      <c r="CI772" s="1"/>
      <c r="CJ772" s="1"/>
      <c r="CK772" s="1"/>
      <c r="CL772" s="1"/>
      <c r="CM772" s="1"/>
    </row>
    <row r="773" spans="1:91" x14ac:dyDescent="0.4">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c r="BD773" s="1"/>
      <c r="BE773" s="1"/>
      <c r="BF773" s="1"/>
      <c r="BG773" s="1"/>
      <c r="BH773" s="1"/>
      <c r="BI773" s="1"/>
      <c r="BJ773" s="1"/>
      <c r="BK773" s="1"/>
      <c r="BL773" s="1"/>
      <c r="BM773" s="1"/>
      <c r="BN773" s="1"/>
      <c r="BO773" s="1"/>
      <c r="BP773" s="1"/>
      <c r="BQ773" s="1"/>
      <c r="BR773" s="1"/>
      <c r="BS773" s="1"/>
      <c r="BT773" s="1"/>
      <c r="BU773" s="1"/>
      <c r="BV773" s="1"/>
      <c r="BW773" s="1"/>
      <c r="BX773" s="1"/>
      <c r="BY773" s="1"/>
      <c r="BZ773" s="1"/>
      <c r="CA773" s="1"/>
      <c r="CB773" s="1"/>
      <c r="CC773" s="1"/>
      <c r="CD773" s="1"/>
      <c r="CE773" s="1"/>
      <c r="CF773" s="1"/>
      <c r="CG773" s="1"/>
      <c r="CH773" s="1"/>
      <c r="CI773" s="1"/>
      <c r="CJ773" s="1"/>
      <c r="CK773" s="1"/>
      <c r="CL773" s="1"/>
      <c r="CM773" s="1"/>
    </row>
    <row r="774" spans="1:91" x14ac:dyDescent="0.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c r="BE774" s="1"/>
      <c r="BF774" s="1"/>
      <c r="BG774" s="1"/>
      <c r="BH774" s="1"/>
      <c r="BI774" s="1"/>
      <c r="BJ774" s="1"/>
      <c r="BK774" s="1"/>
      <c r="BL774" s="1"/>
      <c r="BM774" s="1"/>
      <c r="BN774" s="1"/>
      <c r="BO774" s="1"/>
      <c r="BP774" s="1"/>
      <c r="BQ774" s="1"/>
      <c r="BR774" s="1"/>
      <c r="BS774" s="1"/>
      <c r="BT774" s="1"/>
      <c r="BU774" s="1"/>
      <c r="BV774" s="1"/>
      <c r="BW774" s="1"/>
      <c r="BX774" s="1"/>
      <c r="BY774" s="1"/>
      <c r="BZ774" s="1"/>
      <c r="CA774" s="1"/>
      <c r="CB774" s="1"/>
      <c r="CC774" s="1"/>
      <c r="CD774" s="1"/>
      <c r="CE774" s="1"/>
      <c r="CF774" s="1"/>
      <c r="CG774" s="1"/>
      <c r="CH774" s="1"/>
      <c r="CI774" s="1"/>
      <c r="CJ774" s="1"/>
      <c r="CK774" s="1"/>
      <c r="CL774" s="1"/>
      <c r="CM774" s="1"/>
    </row>
    <row r="775" spans="1:91" x14ac:dyDescent="0.4">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c r="BE775" s="1"/>
      <c r="BF775" s="1"/>
      <c r="BG775" s="1"/>
      <c r="BH775" s="1"/>
      <c r="BI775" s="1"/>
      <c r="BJ775" s="1"/>
      <c r="BK775" s="1"/>
      <c r="BL775" s="1"/>
      <c r="BM775" s="1"/>
      <c r="BN775" s="1"/>
      <c r="BO775" s="1"/>
      <c r="BP775" s="1"/>
      <c r="BQ775" s="1"/>
      <c r="BR775" s="1"/>
      <c r="BS775" s="1"/>
      <c r="BT775" s="1"/>
      <c r="BU775" s="1"/>
      <c r="BV775" s="1"/>
      <c r="BW775" s="1"/>
      <c r="BX775" s="1"/>
      <c r="BY775" s="1"/>
      <c r="BZ775" s="1"/>
      <c r="CA775" s="1"/>
      <c r="CB775" s="1"/>
      <c r="CC775" s="1"/>
      <c r="CD775" s="1"/>
      <c r="CE775" s="1"/>
      <c r="CF775" s="1"/>
      <c r="CG775" s="1"/>
      <c r="CH775" s="1"/>
      <c r="CI775" s="1"/>
      <c r="CJ775" s="1"/>
      <c r="CK775" s="1"/>
      <c r="CL775" s="1"/>
      <c r="CM775" s="1"/>
    </row>
    <row r="776" spans="1:91" x14ac:dyDescent="0.4">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c r="BE776" s="1"/>
      <c r="BF776" s="1"/>
      <c r="BG776" s="1"/>
      <c r="BH776" s="1"/>
      <c r="BI776" s="1"/>
      <c r="BJ776" s="1"/>
      <c r="BK776" s="1"/>
      <c r="BL776" s="1"/>
      <c r="BM776" s="1"/>
      <c r="BN776" s="1"/>
      <c r="BO776" s="1"/>
      <c r="BP776" s="1"/>
      <c r="BQ776" s="1"/>
      <c r="BR776" s="1"/>
      <c r="BS776" s="1"/>
      <c r="BT776" s="1"/>
      <c r="BU776" s="1"/>
      <c r="BV776" s="1"/>
      <c r="BW776" s="1"/>
      <c r="BX776" s="1"/>
      <c r="BY776" s="1"/>
      <c r="BZ776" s="1"/>
      <c r="CA776" s="1"/>
      <c r="CB776" s="1"/>
      <c r="CC776" s="1"/>
      <c r="CD776" s="1"/>
      <c r="CE776" s="1"/>
      <c r="CF776" s="1"/>
      <c r="CG776" s="1"/>
      <c r="CH776" s="1"/>
      <c r="CI776" s="1"/>
      <c r="CJ776" s="1"/>
      <c r="CK776" s="1"/>
      <c r="CL776" s="1"/>
      <c r="CM776" s="1"/>
    </row>
    <row r="777" spans="1:91" x14ac:dyDescent="0.4">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c r="BD777" s="1"/>
      <c r="BE777" s="1"/>
      <c r="BF777" s="1"/>
      <c r="BG777" s="1"/>
      <c r="BH777" s="1"/>
      <c r="BI777" s="1"/>
      <c r="BJ777" s="1"/>
      <c r="BK777" s="1"/>
      <c r="BL777" s="1"/>
      <c r="BM777" s="1"/>
      <c r="BN777" s="1"/>
      <c r="BO777" s="1"/>
      <c r="BP777" s="1"/>
      <c r="BQ777" s="1"/>
      <c r="BR777" s="1"/>
      <c r="BS777" s="1"/>
      <c r="BT777" s="1"/>
      <c r="BU777" s="1"/>
      <c r="BV777" s="1"/>
      <c r="BW777" s="1"/>
      <c r="BX777" s="1"/>
      <c r="BY777" s="1"/>
      <c r="BZ777" s="1"/>
      <c r="CA777" s="1"/>
      <c r="CB777" s="1"/>
      <c r="CC777" s="1"/>
      <c r="CD777" s="1"/>
      <c r="CE777" s="1"/>
      <c r="CF777" s="1"/>
      <c r="CG777" s="1"/>
      <c r="CH777" s="1"/>
      <c r="CI777" s="1"/>
      <c r="CJ777" s="1"/>
      <c r="CK777" s="1"/>
      <c r="CL777" s="1"/>
      <c r="CM777" s="1"/>
    </row>
    <row r="778" spans="1:91" x14ac:dyDescent="0.4">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1"/>
      <c r="BE778" s="1"/>
      <c r="BF778" s="1"/>
      <c r="BG778" s="1"/>
      <c r="BH778" s="1"/>
      <c r="BI778" s="1"/>
      <c r="BJ778" s="1"/>
      <c r="BK778" s="1"/>
      <c r="BL778" s="1"/>
      <c r="BM778" s="1"/>
      <c r="BN778" s="1"/>
      <c r="BO778" s="1"/>
      <c r="BP778" s="1"/>
      <c r="BQ778" s="1"/>
      <c r="BR778" s="1"/>
      <c r="BS778" s="1"/>
      <c r="BT778" s="1"/>
      <c r="BU778" s="1"/>
      <c r="BV778" s="1"/>
      <c r="BW778" s="1"/>
      <c r="BX778" s="1"/>
      <c r="BY778" s="1"/>
      <c r="BZ778" s="1"/>
      <c r="CA778" s="1"/>
      <c r="CB778" s="1"/>
      <c r="CC778" s="1"/>
      <c r="CD778" s="1"/>
      <c r="CE778" s="1"/>
      <c r="CF778" s="1"/>
      <c r="CG778" s="1"/>
      <c r="CH778" s="1"/>
      <c r="CI778" s="1"/>
      <c r="CJ778" s="1"/>
      <c r="CK778" s="1"/>
      <c r="CL778" s="1"/>
      <c r="CM778" s="1"/>
    </row>
    <row r="779" spans="1:91" x14ac:dyDescent="0.4">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1"/>
      <c r="BE779" s="1"/>
      <c r="BF779" s="1"/>
      <c r="BG779" s="1"/>
      <c r="BH779" s="1"/>
      <c r="BI779" s="1"/>
      <c r="BJ779" s="1"/>
      <c r="BK779" s="1"/>
      <c r="BL779" s="1"/>
      <c r="BM779" s="1"/>
      <c r="BN779" s="1"/>
      <c r="BO779" s="1"/>
      <c r="BP779" s="1"/>
      <c r="BQ779" s="1"/>
      <c r="BR779" s="1"/>
      <c r="BS779" s="1"/>
      <c r="BT779" s="1"/>
      <c r="BU779" s="1"/>
      <c r="BV779" s="1"/>
      <c r="BW779" s="1"/>
      <c r="BX779" s="1"/>
      <c r="BY779" s="1"/>
      <c r="BZ779" s="1"/>
      <c r="CA779" s="1"/>
      <c r="CB779" s="1"/>
      <c r="CC779" s="1"/>
      <c r="CD779" s="1"/>
      <c r="CE779" s="1"/>
      <c r="CF779" s="1"/>
      <c r="CG779" s="1"/>
      <c r="CH779" s="1"/>
      <c r="CI779" s="1"/>
      <c r="CJ779" s="1"/>
      <c r="CK779" s="1"/>
      <c r="CL779" s="1"/>
      <c r="CM779" s="1"/>
    </row>
    <row r="780" spans="1:91" x14ac:dyDescent="0.4">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1"/>
      <c r="BE780" s="1"/>
      <c r="BF780" s="1"/>
      <c r="BG780" s="1"/>
      <c r="BH780" s="1"/>
      <c r="BI780" s="1"/>
      <c r="BJ780" s="1"/>
      <c r="BK780" s="1"/>
      <c r="BL780" s="1"/>
      <c r="BM780" s="1"/>
      <c r="BN780" s="1"/>
      <c r="BO780" s="1"/>
      <c r="BP780" s="1"/>
      <c r="BQ780" s="1"/>
      <c r="BR780" s="1"/>
      <c r="BS780" s="1"/>
      <c r="BT780" s="1"/>
      <c r="BU780" s="1"/>
      <c r="BV780" s="1"/>
      <c r="BW780" s="1"/>
      <c r="BX780" s="1"/>
      <c r="BY780" s="1"/>
      <c r="BZ780" s="1"/>
      <c r="CA780" s="1"/>
      <c r="CB780" s="1"/>
      <c r="CC780" s="1"/>
      <c r="CD780" s="1"/>
      <c r="CE780" s="1"/>
      <c r="CF780" s="1"/>
      <c r="CG780" s="1"/>
      <c r="CH780" s="1"/>
      <c r="CI780" s="1"/>
      <c r="CJ780" s="1"/>
      <c r="CK780" s="1"/>
      <c r="CL780" s="1"/>
      <c r="CM780" s="1"/>
    </row>
    <row r="781" spans="1:91" x14ac:dyDescent="0.4">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c r="BD781" s="1"/>
      <c r="BE781" s="1"/>
      <c r="BF781" s="1"/>
      <c r="BG781" s="1"/>
      <c r="BH781" s="1"/>
      <c r="BI781" s="1"/>
      <c r="BJ781" s="1"/>
      <c r="BK781" s="1"/>
      <c r="BL781" s="1"/>
      <c r="BM781" s="1"/>
      <c r="BN781" s="1"/>
      <c r="BO781" s="1"/>
      <c r="BP781" s="1"/>
      <c r="BQ781" s="1"/>
      <c r="BR781" s="1"/>
      <c r="BS781" s="1"/>
      <c r="BT781" s="1"/>
      <c r="BU781" s="1"/>
      <c r="BV781" s="1"/>
      <c r="BW781" s="1"/>
      <c r="BX781" s="1"/>
      <c r="BY781" s="1"/>
      <c r="BZ781" s="1"/>
      <c r="CA781" s="1"/>
      <c r="CB781" s="1"/>
      <c r="CC781" s="1"/>
      <c r="CD781" s="1"/>
      <c r="CE781" s="1"/>
      <c r="CF781" s="1"/>
      <c r="CG781" s="1"/>
      <c r="CH781" s="1"/>
      <c r="CI781" s="1"/>
      <c r="CJ781" s="1"/>
      <c r="CK781" s="1"/>
      <c r="CL781" s="1"/>
      <c r="CM781" s="1"/>
    </row>
    <row r="782" spans="1:91" x14ac:dyDescent="0.4">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c r="BD782" s="1"/>
      <c r="BE782" s="1"/>
      <c r="BF782" s="1"/>
      <c r="BG782" s="1"/>
      <c r="BH782" s="1"/>
      <c r="BI782" s="1"/>
      <c r="BJ782" s="1"/>
      <c r="BK782" s="1"/>
      <c r="BL782" s="1"/>
      <c r="BM782" s="1"/>
      <c r="BN782" s="1"/>
      <c r="BO782" s="1"/>
      <c r="BP782" s="1"/>
      <c r="BQ782" s="1"/>
      <c r="BR782" s="1"/>
      <c r="BS782" s="1"/>
      <c r="BT782" s="1"/>
      <c r="BU782" s="1"/>
      <c r="BV782" s="1"/>
      <c r="BW782" s="1"/>
      <c r="BX782" s="1"/>
      <c r="BY782" s="1"/>
      <c r="BZ782" s="1"/>
      <c r="CA782" s="1"/>
      <c r="CB782" s="1"/>
      <c r="CC782" s="1"/>
      <c r="CD782" s="1"/>
      <c r="CE782" s="1"/>
      <c r="CF782" s="1"/>
      <c r="CG782" s="1"/>
      <c r="CH782" s="1"/>
      <c r="CI782" s="1"/>
      <c r="CJ782" s="1"/>
      <c r="CK782" s="1"/>
      <c r="CL782" s="1"/>
      <c r="CM782" s="1"/>
    </row>
    <row r="783" spans="1:91" x14ac:dyDescent="0.4">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c r="BD783" s="1"/>
      <c r="BE783" s="1"/>
      <c r="BF783" s="1"/>
      <c r="BG783" s="1"/>
      <c r="BH783" s="1"/>
      <c r="BI783" s="1"/>
      <c r="BJ783" s="1"/>
      <c r="BK783" s="1"/>
      <c r="BL783" s="1"/>
      <c r="BM783" s="1"/>
      <c r="BN783" s="1"/>
      <c r="BO783" s="1"/>
      <c r="BP783" s="1"/>
      <c r="BQ783" s="1"/>
      <c r="BR783" s="1"/>
      <c r="BS783" s="1"/>
      <c r="BT783" s="1"/>
      <c r="BU783" s="1"/>
      <c r="BV783" s="1"/>
      <c r="BW783" s="1"/>
      <c r="BX783" s="1"/>
      <c r="BY783" s="1"/>
      <c r="BZ783" s="1"/>
      <c r="CA783" s="1"/>
      <c r="CB783" s="1"/>
      <c r="CC783" s="1"/>
      <c r="CD783" s="1"/>
      <c r="CE783" s="1"/>
      <c r="CF783" s="1"/>
      <c r="CG783" s="1"/>
      <c r="CH783" s="1"/>
      <c r="CI783" s="1"/>
      <c r="CJ783" s="1"/>
      <c r="CK783" s="1"/>
      <c r="CL783" s="1"/>
      <c r="CM783" s="1"/>
    </row>
    <row r="784" spans="1:91" x14ac:dyDescent="0.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1"/>
      <c r="BE784" s="1"/>
      <c r="BF784" s="1"/>
      <c r="BG784" s="1"/>
      <c r="BH784" s="1"/>
      <c r="BI784" s="1"/>
      <c r="BJ784" s="1"/>
      <c r="BK784" s="1"/>
      <c r="BL784" s="1"/>
      <c r="BM784" s="1"/>
      <c r="BN784" s="1"/>
      <c r="BO784" s="1"/>
      <c r="BP784" s="1"/>
      <c r="BQ784" s="1"/>
      <c r="BR784" s="1"/>
      <c r="BS784" s="1"/>
      <c r="BT784" s="1"/>
      <c r="BU784" s="1"/>
      <c r="BV784" s="1"/>
      <c r="BW784" s="1"/>
      <c r="BX784" s="1"/>
      <c r="BY784" s="1"/>
      <c r="BZ784" s="1"/>
      <c r="CA784" s="1"/>
      <c r="CB784" s="1"/>
      <c r="CC784" s="1"/>
      <c r="CD784" s="1"/>
      <c r="CE784" s="1"/>
      <c r="CF784" s="1"/>
      <c r="CG784" s="1"/>
      <c r="CH784" s="1"/>
      <c r="CI784" s="1"/>
      <c r="CJ784" s="1"/>
      <c r="CK784" s="1"/>
      <c r="CL784" s="1"/>
      <c r="CM784" s="1"/>
    </row>
    <row r="785" spans="1:91" x14ac:dyDescent="0.4">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c r="BD785" s="1"/>
      <c r="BE785" s="1"/>
      <c r="BF785" s="1"/>
      <c r="BG785" s="1"/>
      <c r="BH785" s="1"/>
      <c r="BI785" s="1"/>
      <c r="BJ785" s="1"/>
      <c r="BK785" s="1"/>
      <c r="BL785" s="1"/>
      <c r="BM785" s="1"/>
      <c r="BN785" s="1"/>
      <c r="BO785" s="1"/>
      <c r="BP785" s="1"/>
      <c r="BQ785" s="1"/>
      <c r="BR785" s="1"/>
      <c r="BS785" s="1"/>
      <c r="BT785" s="1"/>
      <c r="BU785" s="1"/>
      <c r="BV785" s="1"/>
      <c r="BW785" s="1"/>
      <c r="BX785" s="1"/>
      <c r="BY785" s="1"/>
      <c r="BZ785" s="1"/>
      <c r="CA785" s="1"/>
      <c r="CB785" s="1"/>
      <c r="CC785" s="1"/>
      <c r="CD785" s="1"/>
      <c r="CE785" s="1"/>
      <c r="CF785" s="1"/>
      <c r="CG785" s="1"/>
      <c r="CH785" s="1"/>
      <c r="CI785" s="1"/>
      <c r="CJ785" s="1"/>
      <c r="CK785" s="1"/>
      <c r="CL785" s="1"/>
      <c r="CM785" s="1"/>
    </row>
    <row r="786" spans="1:91" x14ac:dyDescent="0.4">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c r="BE786" s="1"/>
      <c r="BF786" s="1"/>
      <c r="BG786" s="1"/>
      <c r="BH786" s="1"/>
      <c r="BI786" s="1"/>
      <c r="BJ786" s="1"/>
      <c r="BK786" s="1"/>
      <c r="BL786" s="1"/>
      <c r="BM786" s="1"/>
      <c r="BN786" s="1"/>
      <c r="BO786" s="1"/>
      <c r="BP786" s="1"/>
      <c r="BQ786" s="1"/>
      <c r="BR786" s="1"/>
      <c r="BS786" s="1"/>
      <c r="BT786" s="1"/>
      <c r="BU786" s="1"/>
      <c r="BV786" s="1"/>
      <c r="BW786" s="1"/>
      <c r="BX786" s="1"/>
      <c r="BY786" s="1"/>
      <c r="BZ786" s="1"/>
      <c r="CA786" s="1"/>
      <c r="CB786" s="1"/>
      <c r="CC786" s="1"/>
      <c r="CD786" s="1"/>
      <c r="CE786" s="1"/>
      <c r="CF786" s="1"/>
      <c r="CG786" s="1"/>
      <c r="CH786" s="1"/>
      <c r="CI786" s="1"/>
      <c r="CJ786" s="1"/>
      <c r="CK786" s="1"/>
      <c r="CL786" s="1"/>
      <c r="CM786" s="1"/>
    </row>
    <row r="787" spans="1:91" x14ac:dyDescent="0.4">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1"/>
      <c r="BE787" s="1"/>
      <c r="BF787" s="1"/>
      <c r="BG787" s="1"/>
      <c r="BH787" s="1"/>
      <c r="BI787" s="1"/>
      <c r="BJ787" s="1"/>
      <c r="BK787" s="1"/>
      <c r="BL787" s="1"/>
      <c r="BM787" s="1"/>
      <c r="BN787" s="1"/>
      <c r="BO787" s="1"/>
      <c r="BP787" s="1"/>
      <c r="BQ787" s="1"/>
      <c r="BR787" s="1"/>
      <c r="BS787" s="1"/>
      <c r="BT787" s="1"/>
      <c r="BU787" s="1"/>
      <c r="BV787" s="1"/>
      <c r="BW787" s="1"/>
      <c r="BX787" s="1"/>
      <c r="BY787" s="1"/>
      <c r="BZ787" s="1"/>
      <c r="CA787" s="1"/>
      <c r="CB787" s="1"/>
      <c r="CC787" s="1"/>
      <c r="CD787" s="1"/>
      <c r="CE787" s="1"/>
      <c r="CF787" s="1"/>
      <c r="CG787" s="1"/>
      <c r="CH787" s="1"/>
      <c r="CI787" s="1"/>
      <c r="CJ787" s="1"/>
      <c r="CK787" s="1"/>
      <c r="CL787" s="1"/>
      <c r="CM787" s="1"/>
    </row>
    <row r="788" spans="1:91" x14ac:dyDescent="0.4">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1"/>
      <c r="BE788" s="1"/>
      <c r="BF788" s="1"/>
      <c r="BG788" s="1"/>
      <c r="BH788" s="1"/>
      <c r="BI788" s="1"/>
      <c r="BJ788" s="1"/>
      <c r="BK788" s="1"/>
      <c r="BL788" s="1"/>
      <c r="BM788" s="1"/>
      <c r="BN788" s="1"/>
      <c r="BO788" s="1"/>
      <c r="BP788" s="1"/>
      <c r="BQ788" s="1"/>
      <c r="BR788" s="1"/>
      <c r="BS788" s="1"/>
      <c r="BT788" s="1"/>
      <c r="BU788" s="1"/>
      <c r="BV788" s="1"/>
      <c r="BW788" s="1"/>
      <c r="BX788" s="1"/>
      <c r="BY788" s="1"/>
      <c r="BZ788" s="1"/>
      <c r="CA788" s="1"/>
      <c r="CB788" s="1"/>
      <c r="CC788" s="1"/>
      <c r="CD788" s="1"/>
      <c r="CE788" s="1"/>
      <c r="CF788" s="1"/>
      <c r="CG788" s="1"/>
      <c r="CH788" s="1"/>
      <c r="CI788" s="1"/>
      <c r="CJ788" s="1"/>
      <c r="CK788" s="1"/>
      <c r="CL788" s="1"/>
      <c r="CM788" s="1"/>
    </row>
    <row r="789" spans="1:91" x14ac:dyDescent="0.4">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1"/>
      <c r="BE789" s="1"/>
      <c r="BF789" s="1"/>
      <c r="BG789" s="1"/>
      <c r="BH789" s="1"/>
      <c r="BI789" s="1"/>
      <c r="BJ789" s="1"/>
      <c r="BK789" s="1"/>
      <c r="BL789" s="1"/>
      <c r="BM789" s="1"/>
      <c r="BN789" s="1"/>
      <c r="BO789" s="1"/>
      <c r="BP789" s="1"/>
      <c r="BQ789" s="1"/>
      <c r="BR789" s="1"/>
      <c r="BS789" s="1"/>
      <c r="BT789" s="1"/>
      <c r="BU789" s="1"/>
      <c r="BV789" s="1"/>
      <c r="BW789" s="1"/>
      <c r="BX789" s="1"/>
      <c r="BY789" s="1"/>
      <c r="BZ789" s="1"/>
      <c r="CA789" s="1"/>
      <c r="CB789" s="1"/>
      <c r="CC789" s="1"/>
      <c r="CD789" s="1"/>
      <c r="CE789" s="1"/>
      <c r="CF789" s="1"/>
      <c r="CG789" s="1"/>
      <c r="CH789" s="1"/>
      <c r="CI789" s="1"/>
      <c r="CJ789" s="1"/>
      <c r="CK789" s="1"/>
      <c r="CL789" s="1"/>
      <c r="CM789" s="1"/>
    </row>
    <row r="790" spans="1:91" x14ac:dyDescent="0.4">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1"/>
      <c r="BE790" s="1"/>
      <c r="BF790" s="1"/>
      <c r="BG790" s="1"/>
      <c r="BH790" s="1"/>
      <c r="BI790" s="1"/>
      <c r="BJ790" s="1"/>
      <c r="BK790" s="1"/>
      <c r="BL790" s="1"/>
      <c r="BM790" s="1"/>
      <c r="BN790" s="1"/>
      <c r="BO790" s="1"/>
      <c r="BP790" s="1"/>
      <c r="BQ790" s="1"/>
      <c r="BR790" s="1"/>
      <c r="BS790" s="1"/>
      <c r="BT790" s="1"/>
      <c r="BU790" s="1"/>
      <c r="BV790" s="1"/>
      <c r="BW790" s="1"/>
      <c r="BX790" s="1"/>
      <c r="BY790" s="1"/>
      <c r="BZ790" s="1"/>
      <c r="CA790" s="1"/>
      <c r="CB790" s="1"/>
      <c r="CC790" s="1"/>
      <c r="CD790" s="1"/>
      <c r="CE790" s="1"/>
      <c r="CF790" s="1"/>
      <c r="CG790" s="1"/>
      <c r="CH790" s="1"/>
      <c r="CI790" s="1"/>
      <c r="CJ790" s="1"/>
      <c r="CK790" s="1"/>
      <c r="CL790" s="1"/>
      <c r="CM790" s="1"/>
    </row>
    <row r="791" spans="1:91" x14ac:dyDescent="0.4">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c r="BD791" s="1"/>
      <c r="BE791" s="1"/>
      <c r="BF791" s="1"/>
      <c r="BG791" s="1"/>
      <c r="BH791" s="1"/>
      <c r="BI791" s="1"/>
      <c r="BJ791" s="1"/>
      <c r="BK791" s="1"/>
      <c r="BL791" s="1"/>
      <c r="BM791" s="1"/>
      <c r="BN791" s="1"/>
      <c r="BO791" s="1"/>
      <c r="BP791" s="1"/>
      <c r="BQ791" s="1"/>
      <c r="BR791" s="1"/>
      <c r="BS791" s="1"/>
      <c r="BT791" s="1"/>
      <c r="BU791" s="1"/>
      <c r="BV791" s="1"/>
      <c r="BW791" s="1"/>
      <c r="BX791" s="1"/>
      <c r="BY791" s="1"/>
      <c r="BZ791" s="1"/>
      <c r="CA791" s="1"/>
      <c r="CB791" s="1"/>
      <c r="CC791" s="1"/>
      <c r="CD791" s="1"/>
      <c r="CE791" s="1"/>
      <c r="CF791" s="1"/>
      <c r="CG791" s="1"/>
      <c r="CH791" s="1"/>
      <c r="CI791" s="1"/>
      <c r="CJ791" s="1"/>
      <c r="CK791" s="1"/>
      <c r="CL791" s="1"/>
      <c r="CM791" s="1"/>
    </row>
    <row r="792" spans="1:91" x14ac:dyDescent="0.4">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c r="BE792" s="1"/>
      <c r="BF792" s="1"/>
      <c r="BG792" s="1"/>
      <c r="BH792" s="1"/>
      <c r="BI792" s="1"/>
      <c r="BJ792" s="1"/>
      <c r="BK792" s="1"/>
      <c r="BL792" s="1"/>
      <c r="BM792" s="1"/>
      <c r="BN792" s="1"/>
      <c r="BO792" s="1"/>
      <c r="BP792" s="1"/>
      <c r="BQ792" s="1"/>
      <c r="BR792" s="1"/>
      <c r="BS792" s="1"/>
      <c r="BT792" s="1"/>
      <c r="BU792" s="1"/>
      <c r="BV792" s="1"/>
      <c r="BW792" s="1"/>
      <c r="BX792" s="1"/>
      <c r="BY792" s="1"/>
      <c r="BZ792" s="1"/>
      <c r="CA792" s="1"/>
      <c r="CB792" s="1"/>
      <c r="CC792" s="1"/>
      <c r="CD792" s="1"/>
      <c r="CE792" s="1"/>
      <c r="CF792" s="1"/>
      <c r="CG792" s="1"/>
      <c r="CH792" s="1"/>
      <c r="CI792" s="1"/>
      <c r="CJ792" s="1"/>
      <c r="CK792" s="1"/>
      <c r="CL792" s="1"/>
      <c r="CM792" s="1"/>
    </row>
    <row r="793" spans="1:91" x14ac:dyDescent="0.4">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1"/>
      <c r="BE793" s="1"/>
      <c r="BF793" s="1"/>
      <c r="BG793" s="1"/>
      <c r="BH793" s="1"/>
      <c r="BI793" s="1"/>
      <c r="BJ793" s="1"/>
      <c r="BK793" s="1"/>
      <c r="BL793" s="1"/>
      <c r="BM793" s="1"/>
      <c r="BN793" s="1"/>
      <c r="BO793" s="1"/>
      <c r="BP793" s="1"/>
      <c r="BQ793" s="1"/>
      <c r="BR793" s="1"/>
      <c r="BS793" s="1"/>
      <c r="BT793" s="1"/>
      <c r="BU793" s="1"/>
      <c r="BV793" s="1"/>
      <c r="BW793" s="1"/>
      <c r="BX793" s="1"/>
      <c r="BY793" s="1"/>
      <c r="BZ793" s="1"/>
      <c r="CA793" s="1"/>
      <c r="CB793" s="1"/>
      <c r="CC793" s="1"/>
      <c r="CD793" s="1"/>
      <c r="CE793" s="1"/>
      <c r="CF793" s="1"/>
      <c r="CG793" s="1"/>
      <c r="CH793" s="1"/>
      <c r="CI793" s="1"/>
      <c r="CJ793" s="1"/>
      <c r="CK793" s="1"/>
      <c r="CL793" s="1"/>
      <c r="CM793" s="1"/>
    </row>
    <row r="794" spans="1:91" x14ac:dyDescent="0.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c r="BE794" s="1"/>
      <c r="BF794" s="1"/>
      <c r="BG794" s="1"/>
      <c r="BH794" s="1"/>
      <c r="BI794" s="1"/>
      <c r="BJ794" s="1"/>
      <c r="BK794" s="1"/>
      <c r="BL794" s="1"/>
      <c r="BM794" s="1"/>
      <c r="BN794" s="1"/>
      <c r="BO794" s="1"/>
      <c r="BP794" s="1"/>
      <c r="BQ794" s="1"/>
      <c r="BR794" s="1"/>
      <c r="BS794" s="1"/>
      <c r="BT794" s="1"/>
      <c r="BU794" s="1"/>
      <c r="BV794" s="1"/>
      <c r="BW794" s="1"/>
      <c r="BX794" s="1"/>
      <c r="BY794" s="1"/>
      <c r="BZ794" s="1"/>
      <c r="CA794" s="1"/>
      <c r="CB794" s="1"/>
      <c r="CC794" s="1"/>
      <c r="CD794" s="1"/>
      <c r="CE794" s="1"/>
      <c r="CF794" s="1"/>
      <c r="CG794" s="1"/>
      <c r="CH794" s="1"/>
      <c r="CI794" s="1"/>
      <c r="CJ794" s="1"/>
      <c r="CK794" s="1"/>
      <c r="CL794" s="1"/>
      <c r="CM794" s="1"/>
    </row>
    <row r="795" spans="1:91" x14ac:dyDescent="0.4">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1"/>
      <c r="BE795" s="1"/>
      <c r="BF795" s="1"/>
      <c r="BG795" s="1"/>
      <c r="BH795" s="1"/>
      <c r="BI795" s="1"/>
      <c r="BJ795" s="1"/>
      <c r="BK795" s="1"/>
      <c r="BL795" s="1"/>
      <c r="BM795" s="1"/>
      <c r="BN795" s="1"/>
      <c r="BO795" s="1"/>
      <c r="BP795" s="1"/>
      <c r="BQ795" s="1"/>
      <c r="BR795" s="1"/>
      <c r="BS795" s="1"/>
      <c r="BT795" s="1"/>
      <c r="BU795" s="1"/>
      <c r="BV795" s="1"/>
      <c r="BW795" s="1"/>
      <c r="BX795" s="1"/>
      <c r="BY795" s="1"/>
      <c r="BZ795" s="1"/>
      <c r="CA795" s="1"/>
      <c r="CB795" s="1"/>
      <c r="CC795" s="1"/>
      <c r="CD795" s="1"/>
      <c r="CE795" s="1"/>
      <c r="CF795" s="1"/>
      <c r="CG795" s="1"/>
      <c r="CH795" s="1"/>
      <c r="CI795" s="1"/>
      <c r="CJ795" s="1"/>
      <c r="CK795" s="1"/>
      <c r="CL795" s="1"/>
      <c r="CM795" s="1"/>
    </row>
    <row r="796" spans="1:91" x14ac:dyDescent="0.4">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c r="BE796" s="1"/>
      <c r="BF796" s="1"/>
      <c r="BG796" s="1"/>
      <c r="BH796" s="1"/>
      <c r="BI796" s="1"/>
      <c r="BJ796" s="1"/>
      <c r="BK796" s="1"/>
      <c r="BL796" s="1"/>
      <c r="BM796" s="1"/>
      <c r="BN796" s="1"/>
      <c r="BO796" s="1"/>
      <c r="BP796" s="1"/>
      <c r="BQ796" s="1"/>
      <c r="BR796" s="1"/>
      <c r="BS796" s="1"/>
      <c r="BT796" s="1"/>
      <c r="BU796" s="1"/>
      <c r="BV796" s="1"/>
      <c r="BW796" s="1"/>
      <c r="BX796" s="1"/>
      <c r="BY796" s="1"/>
      <c r="BZ796" s="1"/>
      <c r="CA796" s="1"/>
      <c r="CB796" s="1"/>
      <c r="CC796" s="1"/>
      <c r="CD796" s="1"/>
      <c r="CE796" s="1"/>
      <c r="CF796" s="1"/>
      <c r="CG796" s="1"/>
      <c r="CH796" s="1"/>
      <c r="CI796" s="1"/>
      <c r="CJ796" s="1"/>
      <c r="CK796" s="1"/>
      <c r="CL796" s="1"/>
      <c r="CM796" s="1"/>
    </row>
    <row r="797" spans="1:91" x14ac:dyDescent="0.4">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1"/>
      <c r="BE797" s="1"/>
      <c r="BF797" s="1"/>
      <c r="BG797" s="1"/>
      <c r="BH797" s="1"/>
      <c r="BI797" s="1"/>
      <c r="BJ797" s="1"/>
      <c r="BK797" s="1"/>
      <c r="BL797" s="1"/>
      <c r="BM797" s="1"/>
      <c r="BN797" s="1"/>
      <c r="BO797" s="1"/>
      <c r="BP797" s="1"/>
      <c r="BQ797" s="1"/>
      <c r="BR797" s="1"/>
      <c r="BS797" s="1"/>
      <c r="BT797" s="1"/>
      <c r="BU797" s="1"/>
      <c r="BV797" s="1"/>
      <c r="BW797" s="1"/>
      <c r="BX797" s="1"/>
      <c r="BY797" s="1"/>
      <c r="BZ797" s="1"/>
      <c r="CA797" s="1"/>
      <c r="CB797" s="1"/>
      <c r="CC797" s="1"/>
      <c r="CD797" s="1"/>
      <c r="CE797" s="1"/>
      <c r="CF797" s="1"/>
      <c r="CG797" s="1"/>
      <c r="CH797" s="1"/>
      <c r="CI797" s="1"/>
      <c r="CJ797" s="1"/>
      <c r="CK797" s="1"/>
      <c r="CL797" s="1"/>
      <c r="CM797" s="1"/>
    </row>
    <row r="798" spans="1:91" x14ac:dyDescent="0.4">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1"/>
      <c r="BE798" s="1"/>
      <c r="BF798" s="1"/>
      <c r="BG798" s="1"/>
      <c r="BH798" s="1"/>
      <c r="BI798" s="1"/>
      <c r="BJ798" s="1"/>
      <c r="BK798" s="1"/>
      <c r="BL798" s="1"/>
      <c r="BM798" s="1"/>
      <c r="BN798" s="1"/>
      <c r="BO798" s="1"/>
      <c r="BP798" s="1"/>
      <c r="BQ798" s="1"/>
      <c r="BR798" s="1"/>
      <c r="BS798" s="1"/>
      <c r="BT798" s="1"/>
      <c r="BU798" s="1"/>
      <c r="BV798" s="1"/>
      <c r="BW798" s="1"/>
      <c r="BX798" s="1"/>
      <c r="BY798" s="1"/>
      <c r="BZ798" s="1"/>
      <c r="CA798" s="1"/>
      <c r="CB798" s="1"/>
      <c r="CC798" s="1"/>
      <c r="CD798" s="1"/>
      <c r="CE798" s="1"/>
      <c r="CF798" s="1"/>
      <c r="CG798" s="1"/>
      <c r="CH798" s="1"/>
      <c r="CI798" s="1"/>
      <c r="CJ798" s="1"/>
      <c r="CK798" s="1"/>
      <c r="CL798" s="1"/>
      <c r="CM798" s="1"/>
    </row>
    <row r="799" spans="1:91" x14ac:dyDescent="0.4">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c r="BE799" s="1"/>
      <c r="BF799" s="1"/>
      <c r="BG799" s="1"/>
      <c r="BH799" s="1"/>
      <c r="BI799" s="1"/>
      <c r="BJ799" s="1"/>
      <c r="BK799" s="1"/>
      <c r="BL799" s="1"/>
      <c r="BM799" s="1"/>
      <c r="BN799" s="1"/>
      <c r="BO799" s="1"/>
      <c r="BP799" s="1"/>
      <c r="BQ799" s="1"/>
      <c r="BR799" s="1"/>
      <c r="BS799" s="1"/>
      <c r="BT799" s="1"/>
      <c r="BU799" s="1"/>
      <c r="BV799" s="1"/>
      <c r="BW799" s="1"/>
      <c r="BX799" s="1"/>
      <c r="BY799" s="1"/>
      <c r="BZ799" s="1"/>
      <c r="CA799" s="1"/>
      <c r="CB799" s="1"/>
      <c r="CC799" s="1"/>
      <c r="CD799" s="1"/>
      <c r="CE799" s="1"/>
      <c r="CF799" s="1"/>
      <c r="CG799" s="1"/>
      <c r="CH799" s="1"/>
      <c r="CI799" s="1"/>
      <c r="CJ799" s="1"/>
      <c r="CK799" s="1"/>
      <c r="CL799" s="1"/>
      <c r="CM799" s="1"/>
    </row>
    <row r="800" spans="1:91" x14ac:dyDescent="0.4">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c r="BE800" s="1"/>
      <c r="BF800" s="1"/>
      <c r="BG800" s="1"/>
      <c r="BH800" s="1"/>
      <c r="BI800" s="1"/>
      <c r="BJ800" s="1"/>
      <c r="BK800" s="1"/>
      <c r="BL800" s="1"/>
      <c r="BM800" s="1"/>
      <c r="BN800" s="1"/>
      <c r="BO800" s="1"/>
      <c r="BP800" s="1"/>
      <c r="BQ800" s="1"/>
      <c r="BR800" s="1"/>
      <c r="BS800" s="1"/>
      <c r="BT800" s="1"/>
      <c r="BU800" s="1"/>
      <c r="BV800" s="1"/>
      <c r="BW800" s="1"/>
      <c r="BX800" s="1"/>
      <c r="BY800" s="1"/>
      <c r="BZ800" s="1"/>
      <c r="CA800" s="1"/>
      <c r="CB800" s="1"/>
      <c r="CC800" s="1"/>
      <c r="CD800" s="1"/>
      <c r="CE800" s="1"/>
      <c r="CF800" s="1"/>
      <c r="CG800" s="1"/>
      <c r="CH800" s="1"/>
      <c r="CI800" s="1"/>
      <c r="CJ800" s="1"/>
      <c r="CK800" s="1"/>
      <c r="CL800" s="1"/>
      <c r="CM800" s="1"/>
    </row>
    <row r="801" spans="1:91" x14ac:dyDescent="0.4">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c r="BD801" s="1"/>
      <c r="BE801" s="1"/>
      <c r="BF801" s="1"/>
      <c r="BG801" s="1"/>
      <c r="BH801" s="1"/>
      <c r="BI801" s="1"/>
      <c r="BJ801" s="1"/>
      <c r="BK801" s="1"/>
      <c r="BL801" s="1"/>
      <c r="BM801" s="1"/>
      <c r="BN801" s="1"/>
      <c r="BO801" s="1"/>
      <c r="BP801" s="1"/>
      <c r="BQ801" s="1"/>
      <c r="BR801" s="1"/>
      <c r="BS801" s="1"/>
      <c r="BT801" s="1"/>
      <c r="BU801" s="1"/>
      <c r="BV801" s="1"/>
      <c r="BW801" s="1"/>
      <c r="BX801" s="1"/>
      <c r="BY801" s="1"/>
      <c r="BZ801" s="1"/>
      <c r="CA801" s="1"/>
      <c r="CB801" s="1"/>
      <c r="CC801" s="1"/>
      <c r="CD801" s="1"/>
      <c r="CE801" s="1"/>
      <c r="CF801" s="1"/>
      <c r="CG801" s="1"/>
      <c r="CH801" s="1"/>
      <c r="CI801" s="1"/>
      <c r="CJ801" s="1"/>
      <c r="CK801" s="1"/>
      <c r="CL801" s="1"/>
      <c r="CM801" s="1"/>
    </row>
    <row r="802" spans="1:91" x14ac:dyDescent="0.4">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1"/>
      <c r="BE802" s="1"/>
      <c r="BF802" s="1"/>
      <c r="BG802" s="1"/>
      <c r="BH802" s="1"/>
      <c r="BI802" s="1"/>
      <c r="BJ802" s="1"/>
      <c r="BK802" s="1"/>
      <c r="BL802" s="1"/>
      <c r="BM802" s="1"/>
      <c r="BN802" s="1"/>
      <c r="BO802" s="1"/>
      <c r="BP802" s="1"/>
      <c r="BQ802" s="1"/>
      <c r="BR802" s="1"/>
      <c r="BS802" s="1"/>
      <c r="BT802" s="1"/>
      <c r="BU802" s="1"/>
      <c r="BV802" s="1"/>
      <c r="BW802" s="1"/>
      <c r="BX802" s="1"/>
      <c r="BY802" s="1"/>
      <c r="BZ802" s="1"/>
      <c r="CA802" s="1"/>
      <c r="CB802" s="1"/>
      <c r="CC802" s="1"/>
      <c r="CD802" s="1"/>
      <c r="CE802" s="1"/>
      <c r="CF802" s="1"/>
      <c r="CG802" s="1"/>
      <c r="CH802" s="1"/>
      <c r="CI802" s="1"/>
      <c r="CJ802" s="1"/>
      <c r="CK802" s="1"/>
      <c r="CL802" s="1"/>
      <c r="CM802" s="1"/>
    </row>
    <row r="803" spans="1:91" x14ac:dyDescent="0.4">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1"/>
      <c r="BE803" s="1"/>
      <c r="BF803" s="1"/>
      <c r="BG803" s="1"/>
      <c r="BH803" s="1"/>
      <c r="BI803" s="1"/>
      <c r="BJ803" s="1"/>
      <c r="BK803" s="1"/>
      <c r="BL803" s="1"/>
      <c r="BM803" s="1"/>
      <c r="BN803" s="1"/>
      <c r="BO803" s="1"/>
      <c r="BP803" s="1"/>
      <c r="BQ803" s="1"/>
      <c r="BR803" s="1"/>
      <c r="BS803" s="1"/>
      <c r="BT803" s="1"/>
      <c r="BU803" s="1"/>
      <c r="BV803" s="1"/>
      <c r="BW803" s="1"/>
      <c r="BX803" s="1"/>
      <c r="BY803" s="1"/>
      <c r="BZ803" s="1"/>
      <c r="CA803" s="1"/>
      <c r="CB803" s="1"/>
      <c r="CC803" s="1"/>
      <c r="CD803" s="1"/>
      <c r="CE803" s="1"/>
      <c r="CF803" s="1"/>
      <c r="CG803" s="1"/>
      <c r="CH803" s="1"/>
      <c r="CI803" s="1"/>
      <c r="CJ803" s="1"/>
      <c r="CK803" s="1"/>
      <c r="CL803" s="1"/>
      <c r="CM803" s="1"/>
    </row>
    <row r="804" spans="1:91" x14ac:dyDescent="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1"/>
      <c r="BE804" s="1"/>
      <c r="BF804" s="1"/>
      <c r="BG804" s="1"/>
      <c r="BH804" s="1"/>
      <c r="BI804" s="1"/>
      <c r="BJ804" s="1"/>
      <c r="BK804" s="1"/>
      <c r="BL804" s="1"/>
      <c r="BM804" s="1"/>
      <c r="BN804" s="1"/>
      <c r="BO804" s="1"/>
      <c r="BP804" s="1"/>
      <c r="BQ804" s="1"/>
      <c r="BR804" s="1"/>
      <c r="BS804" s="1"/>
      <c r="BT804" s="1"/>
      <c r="BU804" s="1"/>
      <c r="BV804" s="1"/>
      <c r="BW804" s="1"/>
      <c r="BX804" s="1"/>
      <c r="BY804" s="1"/>
      <c r="BZ804" s="1"/>
      <c r="CA804" s="1"/>
      <c r="CB804" s="1"/>
      <c r="CC804" s="1"/>
      <c r="CD804" s="1"/>
      <c r="CE804" s="1"/>
      <c r="CF804" s="1"/>
      <c r="CG804" s="1"/>
      <c r="CH804" s="1"/>
      <c r="CI804" s="1"/>
      <c r="CJ804" s="1"/>
      <c r="CK804" s="1"/>
      <c r="CL804" s="1"/>
      <c r="CM804" s="1"/>
    </row>
    <row r="805" spans="1:91" x14ac:dyDescent="0.4">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c r="BE805" s="1"/>
      <c r="BF805" s="1"/>
      <c r="BG805" s="1"/>
      <c r="BH805" s="1"/>
      <c r="BI805" s="1"/>
      <c r="BJ805" s="1"/>
      <c r="BK805" s="1"/>
      <c r="BL805" s="1"/>
      <c r="BM805" s="1"/>
      <c r="BN805" s="1"/>
      <c r="BO805" s="1"/>
      <c r="BP805" s="1"/>
      <c r="BQ805" s="1"/>
      <c r="BR805" s="1"/>
      <c r="BS805" s="1"/>
      <c r="BT805" s="1"/>
      <c r="BU805" s="1"/>
      <c r="BV805" s="1"/>
      <c r="BW805" s="1"/>
      <c r="BX805" s="1"/>
      <c r="BY805" s="1"/>
      <c r="BZ805" s="1"/>
      <c r="CA805" s="1"/>
      <c r="CB805" s="1"/>
      <c r="CC805" s="1"/>
      <c r="CD805" s="1"/>
      <c r="CE805" s="1"/>
      <c r="CF805" s="1"/>
      <c r="CG805" s="1"/>
      <c r="CH805" s="1"/>
      <c r="CI805" s="1"/>
      <c r="CJ805" s="1"/>
      <c r="CK805" s="1"/>
      <c r="CL805" s="1"/>
      <c r="CM805" s="1"/>
    </row>
    <row r="806" spans="1:91" x14ac:dyDescent="0.4">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1"/>
      <c r="BE806" s="1"/>
      <c r="BF806" s="1"/>
      <c r="BG806" s="1"/>
      <c r="BH806" s="1"/>
      <c r="BI806" s="1"/>
      <c r="BJ806" s="1"/>
      <c r="BK806" s="1"/>
      <c r="BL806" s="1"/>
      <c r="BM806" s="1"/>
      <c r="BN806" s="1"/>
      <c r="BO806" s="1"/>
      <c r="BP806" s="1"/>
      <c r="BQ806" s="1"/>
      <c r="BR806" s="1"/>
      <c r="BS806" s="1"/>
      <c r="BT806" s="1"/>
      <c r="BU806" s="1"/>
      <c r="BV806" s="1"/>
      <c r="BW806" s="1"/>
      <c r="BX806" s="1"/>
      <c r="BY806" s="1"/>
      <c r="BZ806" s="1"/>
      <c r="CA806" s="1"/>
      <c r="CB806" s="1"/>
      <c r="CC806" s="1"/>
      <c r="CD806" s="1"/>
      <c r="CE806" s="1"/>
      <c r="CF806" s="1"/>
      <c r="CG806" s="1"/>
      <c r="CH806" s="1"/>
      <c r="CI806" s="1"/>
      <c r="CJ806" s="1"/>
      <c r="CK806" s="1"/>
      <c r="CL806" s="1"/>
      <c r="CM806" s="1"/>
    </row>
    <row r="807" spans="1:91" x14ac:dyDescent="0.4">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1"/>
      <c r="BE807" s="1"/>
      <c r="BF807" s="1"/>
      <c r="BG807" s="1"/>
      <c r="BH807" s="1"/>
      <c r="BI807" s="1"/>
      <c r="BJ807" s="1"/>
      <c r="BK807" s="1"/>
      <c r="BL807" s="1"/>
      <c r="BM807" s="1"/>
      <c r="BN807" s="1"/>
      <c r="BO807" s="1"/>
      <c r="BP807" s="1"/>
      <c r="BQ807" s="1"/>
      <c r="BR807" s="1"/>
      <c r="BS807" s="1"/>
      <c r="BT807" s="1"/>
      <c r="BU807" s="1"/>
      <c r="BV807" s="1"/>
      <c r="BW807" s="1"/>
      <c r="BX807" s="1"/>
      <c r="BY807" s="1"/>
      <c r="BZ807" s="1"/>
      <c r="CA807" s="1"/>
      <c r="CB807" s="1"/>
      <c r="CC807" s="1"/>
      <c r="CD807" s="1"/>
      <c r="CE807" s="1"/>
      <c r="CF807" s="1"/>
      <c r="CG807" s="1"/>
      <c r="CH807" s="1"/>
      <c r="CI807" s="1"/>
      <c r="CJ807" s="1"/>
      <c r="CK807" s="1"/>
      <c r="CL807" s="1"/>
      <c r="CM807" s="1"/>
    </row>
    <row r="808" spans="1:91" x14ac:dyDescent="0.4">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1"/>
      <c r="BE808" s="1"/>
      <c r="BF808" s="1"/>
      <c r="BG808" s="1"/>
      <c r="BH808" s="1"/>
      <c r="BI808" s="1"/>
      <c r="BJ808" s="1"/>
      <c r="BK808" s="1"/>
      <c r="BL808" s="1"/>
      <c r="BM808" s="1"/>
      <c r="BN808" s="1"/>
      <c r="BO808" s="1"/>
      <c r="BP808" s="1"/>
      <c r="BQ808" s="1"/>
      <c r="BR808" s="1"/>
      <c r="BS808" s="1"/>
      <c r="BT808" s="1"/>
      <c r="BU808" s="1"/>
      <c r="BV808" s="1"/>
      <c r="BW808" s="1"/>
      <c r="BX808" s="1"/>
      <c r="BY808" s="1"/>
      <c r="BZ808" s="1"/>
      <c r="CA808" s="1"/>
      <c r="CB808" s="1"/>
      <c r="CC808" s="1"/>
      <c r="CD808" s="1"/>
      <c r="CE808" s="1"/>
      <c r="CF808" s="1"/>
      <c r="CG808" s="1"/>
      <c r="CH808" s="1"/>
      <c r="CI808" s="1"/>
      <c r="CJ808" s="1"/>
      <c r="CK808" s="1"/>
      <c r="CL808" s="1"/>
      <c r="CM808" s="1"/>
    </row>
    <row r="809" spans="1:91" x14ac:dyDescent="0.4">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1"/>
      <c r="BE809" s="1"/>
      <c r="BF809" s="1"/>
      <c r="BG809" s="1"/>
      <c r="BH809" s="1"/>
      <c r="BI809" s="1"/>
      <c r="BJ809" s="1"/>
      <c r="BK809" s="1"/>
      <c r="BL809" s="1"/>
      <c r="BM809" s="1"/>
      <c r="BN809" s="1"/>
      <c r="BO809" s="1"/>
      <c r="BP809" s="1"/>
      <c r="BQ809" s="1"/>
      <c r="BR809" s="1"/>
      <c r="BS809" s="1"/>
      <c r="BT809" s="1"/>
      <c r="BU809" s="1"/>
      <c r="BV809" s="1"/>
      <c r="BW809" s="1"/>
      <c r="BX809" s="1"/>
      <c r="BY809" s="1"/>
      <c r="BZ809" s="1"/>
      <c r="CA809" s="1"/>
      <c r="CB809" s="1"/>
      <c r="CC809" s="1"/>
      <c r="CD809" s="1"/>
      <c r="CE809" s="1"/>
      <c r="CF809" s="1"/>
      <c r="CG809" s="1"/>
      <c r="CH809" s="1"/>
      <c r="CI809" s="1"/>
      <c r="CJ809" s="1"/>
      <c r="CK809" s="1"/>
      <c r="CL809" s="1"/>
      <c r="CM809" s="1"/>
    </row>
    <row r="810" spans="1:91" x14ac:dyDescent="0.4">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1"/>
      <c r="BE810" s="1"/>
      <c r="BF810" s="1"/>
      <c r="BG810" s="1"/>
      <c r="BH810" s="1"/>
      <c r="BI810" s="1"/>
      <c r="BJ810" s="1"/>
      <c r="BK810" s="1"/>
      <c r="BL810" s="1"/>
      <c r="BM810" s="1"/>
      <c r="BN810" s="1"/>
      <c r="BO810" s="1"/>
      <c r="BP810" s="1"/>
      <c r="BQ810" s="1"/>
      <c r="BR810" s="1"/>
      <c r="BS810" s="1"/>
      <c r="BT810" s="1"/>
      <c r="BU810" s="1"/>
      <c r="BV810" s="1"/>
      <c r="BW810" s="1"/>
      <c r="BX810" s="1"/>
      <c r="BY810" s="1"/>
      <c r="BZ810" s="1"/>
      <c r="CA810" s="1"/>
      <c r="CB810" s="1"/>
      <c r="CC810" s="1"/>
      <c r="CD810" s="1"/>
      <c r="CE810" s="1"/>
      <c r="CF810" s="1"/>
      <c r="CG810" s="1"/>
      <c r="CH810" s="1"/>
      <c r="CI810" s="1"/>
      <c r="CJ810" s="1"/>
      <c r="CK810" s="1"/>
      <c r="CL810" s="1"/>
      <c r="CM810" s="1"/>
    </row>
    <row r="811" spans="1:91" x14ac:dyDescent="0.4">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1"/>
      <c r="BE811" s="1"/>
      <c r="BF811" s="1"/>
      <c r="BG811" s="1"/>
      <c r="BH811" s="1"/>
      <c r="BI811" s="1"/>
      <c r="BJ811" s="1"/>
      <c r="BK811" s="1"/>
      <c r="BL811" s="1"/>
      <c r="BM811" s="1"/>
      <c r="BN811" s="1"/>
      <c r="BO811" s="1"/>
      <c r="BP811" s="1"/>
      <c r="BQ811" s="1"/>
      <c r="BR811" s="1"/>
      <c r="BS811" s="1"/>
      <c r="BT811" s="1"/>
      <c r="BU811" s="1"/>
      <c r="BV811" s="1"/>
      <c r="BW811" s="1"/>
      <c r="BX811" s="1"/>
      <c r="BY811" s="1"/>
      <c r="BZ811" s="1"/>
      <c r="CA811" s="1"/>
      <c r="CB811" s="1"/>
      <c r="CC811" s="1"/>
      <c r="CD811" s="1"/>
      <c r="CE811" s="1"/>
      <c r="CF811" s="1"/>
      <c r="CG811" s="1"/>
      <c r="CH811" s="1"/>
      <c r="CI811" s="1"/>
      <c r="CJ811" s="1"/>
      <c r="CK811" s="1"/>
      <c r="CL811" s="1"/>
      <c r="CM811" s="1"/>
    </row>
    <row r="812" spans="1:91" x14ac:dyDescent="0.4">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c r="BE812" s="1"/>
      <c r="BF812" s="1"/>
      <c r="BG812" s="1"/>
      <c r="BH812" s="1"/>
      <c r="BI812" s="1"/>
      <c r="BJ812" s="1"/>
      <c r="BK812" s="1"/>
      <c r="BL812" s="1"/>
      <c r="BM812" s="1"/>
      <c r="BN812" s="1"/>
      <c r="BO812" s="1"/>
      <c r="BP812" s="1"/>
      <c r="BQ812" s="1"/>
      <c r="BR812" s="1"/>
      <c r="BS812" s="1"/>
      <c r="BT812" s="1"/>
      <c r="BU812" s="1"/>
      <c r="BV812" s="1"/>
      <c r="BW812" s="1"/>
      <c r="BX812" s="1"/>
      <c r="BY812" s="1"/>
      <c r="BZ812" s="1"/>
      <c r="CA812" s="1"/>
      <c r="CB812" s="1"/>
      <c r="CC812" s="1"/>
      <c r="CD812" s="1"/>
      <c r="CE812" s="1"/>
      <c r="CF812" s="1"/>
      <c r="CG812" s="1"/>
      <c r="CH812" s="1"/>
      <c r="CI812" s="1"/>
      <c r="CJ812" s="1"/>
      <c r="CK812" s="1"/>
      <c r="CL812" s="1"/>
      <c r="CM812" s="1"/>
    </row>
    <row r="813" spans="1:91" x14ac:dyDescent="0.4">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1"/>
      <c r="BE813" s="1"/>
      <c r="BF813" s="1"/>
      <c r="BG813" s="1"/>
      <c r="BH813" s="1"/>
      <c r="BI813" s="1"/>
      <c r="BJ813" s="1"/>
      <c r="BK813" s="1"/>
      <c r="BL813" s="1"/>
      <c r="BM813" s="1"/>
      <c r="BN813" s="1"/>
      <c r="BO813" s="1"/>
      <c r="BP813" s="1"/>
      <c r="BQ813" s="1"/>
      <c r="BR813" s="1"/>
      <c r="BS813" s="1"/>
      <c r="BT813" s="1"/>
      <c r="BU813" s="1"/>
      <c r="BV813" s="1"/>
      <c r="BW813" s="1"/>
      <c r="BX813" s="1"/>
      <c r="BY813" s="1"/>
      <c r="BZ813" s="1"/>
      <c r="CA813" s="1"/>
      <c r="CB813" s="1"/>
      <c r="CC813" s="1"/>
      <c r="CD813" s="1"/>
      <c r="CE813" s="1"/>
      <c r="CF813" s="1"/>
      <c r="CG813" s="1"/>
      <c r="CH813" s="1"/>
      <c r="CI813" s="1"/>
      <c r="CJ813" s="1"/>
      <c r="CK813" s="1"/>
      <c r="CL813" s="1"/>
      <c r="CM813" s="1"/>
    </row>
    <row r="814" spans="1:91" x14ac:dyDescent="0.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c r="BE814" s="1"/>
      <c r="BF814" s="1"/>
      <c r="BG814" s="1"/>
      <c r="BH814" s="1"/>
      <c r="BI814" s="1"/>
      <c r="BJ814" s="1"/>
      <c r="BK814" s="1"/>
      <c r="BL814" s="1"/>
      <c r="BM814" s="1"/>
      <c r="BN814" s="1"/>
      <c r="BO814" s="1"/>
      <c r="BP814" s="1"/>
      <c r="BQ814" s="1"/>
      <c r="BR814" s="1"/>
      <c r="BS814" s="1"/>
      <c r="BT814" s="1"/>
      <c r="BU814" s="1"/>
      <c r="BV814" s="1"/>
      <c r="BW814" s="1"/>
      <c r="BX814" s="1"/>
      <c r="BY814" s="1"/>
      <c r="BZ814" s="1"/>
      <c r="CA814" s="1"/>
      <c r="CB814" s="1"/>
      <c r="CC814" s="1"/>
      <c r="CD814" s="1"/>
      <c r="CE814" s="1"/>
      <c r="CF814" s="1"/>
      <c r="CG814" s="1"/>
      <c r="CH814" s="1"/>
      <c r="CI814" s="1"/>
      <c r="CJ814" s="1"/>
      <c r="CK814" s="1"/>
      <c r="CL814" s="1"/>
      <c r="CM814" s="1"/>
    </row>
    <row r="815" spans="1:91" x14ac:dyDescent="0.4">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1"/>
      <c r="BE815" s="1"/>
      <c r="BF815" s="1"/>
      <c r="BG815" s="1"/>
      <c r="BH815" s="1"/>
      <c r="BI815" s="1"/>
      <c r="BJ815" s="1"/>
      <c r="BK815" s="1"/>
      <c r="BL815" s="1"/>
      <c r="BM815" s="1"/>
      <c r="BN815" s="1"/>
      <c r="BO815" s="1"/>
      <c r="BP815" s="1"/>
      <c r="BQ815" s="1"/>
      <c r="BR815" s="1"/>
      <c r="BS815" s="1"/>
      <c r="BT815" s="1"/>
      <c r="BU815" s="1"/>
      <c r="BV815" s="1"/>
      <c r="BW815" s="1"/>
      <c r="BX815" s="1"/>
      <c r="BY815" s="1"/>
      <c r="BZ815" s="1"/>
      <c r="CA815" s="1"/>
      <c r="CB815" s="1"/>
      <c r="CC815" s="1"/>
      <c r="CD815" s="1"/>
      <c r="CE815" s="1"/>
      <c r="CF815" s="1"/>
      <c r="CG815" s="1"/>
      <c r="CH815" s="1"/>
      <c r="CI815" s="1"/>
      <c r="CJ815" s="1"/>
      <c r="CK815" s="1"/>
      <c r="CL815" s="1"/>
      <c r="CM815" s="1"/>
    </row>
    <row r="816" spans="1:91" x14ac:dyDescent="0.4">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c r="BE816" s="1"/>
      <c r="BF816" s="1"/>
      <c r="BG816" s="1"/>
      <c r="BH816" s="1"/>
      <c r="BI816" s="1"/>
      <c r="BJ816" s="1"/>
      <c r="BK816" s="1"/>
      <c r="BL816" s="1"/>
      <c r="BM816" s="1"/>
      <c r="BN816" s="1"/>
      <c r="BO816" s="1"/>
      <c r="BP816" s="1"/>
      <c r="BQ816" s="1"/>
      <c r="BR816" s="1"/>
      <c r="BS816" s="1"/>
      <c r="BT816" s="1"/>
      <c r="BU816" s="1"/>
      <c r="BV816" s="1"/>
      <c r="BW816" s="1"/>
      <c r="BX816" s="1"/>
      <c r="BY816" s="1"/>
      <c r="BZ816" s="1"/>
      <c r="CA816" s="1"/>
      <c r="CB816" s="1"/>
      <c r="CC816" s="1"/>
      <c r="CD816" s="1"/>
      <c r="CE816" s="1"/>
      <c r="CF816" s="1"/>
      <c r="CG816" s="1"/>
      <c r="CH816" s="1"/>
      <c r="CI816" s="1"/>
      <c r="CJ816" s="1"/>
      <c r="CK816" s="1"/>
      <c r="CL816" s="1"/>
      <c r="CM816" s="1"/>
    </row>
    <row r="817" spans="1:91" x14ac:dyDescent="0.4">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1"/>
      <c r="BE817" s="1"/>
      <c r="BF817" s="1"/>
      <c r="BG817" s="1"/>
      <c r="BH817" s="1"/>
      <c r="BI817" s="1"/>
      <c r="BJ817" s="1"/>
      <c r="BK817" s="1"/>
      <c r="BL817" s="1"/>
      <c r="BM817" s="1"/>
      <c r="BN817" s="1"/>
      <c r="BO817" s="1"/>
      <c r="BP817" s="1"/>
      <c r="BQ817" s="1"/>
      <c r="BR817" s="1"/>
      <c r="BS817" s="1"/>
      <c r="BT817" s="1"/>
      <c r="BU817" s="1"/>
      <c r="BV817" s="1"/>
      <c r="BW817" s="1"/>
      <c r="BX817" s="1"/>
      <c r="BY817" s="1"/>
      <c r="BZ817" s="1"/>
      <c r="CA817" s="1"/>
      <c r="CB817" s="1"/>
      <c r="CC817" s="1"/>
      <c r="CD817" s="1"/>
      <c r="CE817" s="1"/>
      <c r="CF817" s="1"/>
      <c r="CG817" s="1"/>
      <c r="CH817" s="1"/>
      <c r="CI817" s="1"/>
      <c r="CJ817" s="1"/>
      <c r="CK817" s="1"/>
      <c r="CL817" s="1"/>
      <c r="CM817" s="1"/>
    </row>
    <row r="818" spans="1:91" x14ac:dyDescent="0.4">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1"/>
      <c r="BE818" s="1"/>
      <c r="BF818" s="1"/>
      <c r="BG818" s="1"/>
      <c r="BH818" s="1"/>
      <c r="BI818" s="1"/>
      <c r="BJ818" s="1"/>
      <c r="BK818" s="1"/>
      <c r="BL818" s="1"/>
      <c r="BM818" s="1"/>
      <c r="BN818" s="1"/>
      <c r="BO818" s="1"/>
      <c r="BP818" s="1"/>
      <c r="BQ818" s="1"/>
      <c r="BR818" s="1"/>
      <c r="BS818" s="1"/>
      <c r="BT818" s="1"/>
      <c r="BU818" s="1"/>
      <c r="BV818" s="1"/>
      <c r="BW818" s="1"/>
      <c r="BX818" s="1"/>
      <c r="BY818" s="1"/>
      <c r="BZ818" s="1"/>
      <c r="CA818" s="1"/>
      <c r="CB818" s="1"/>
      <c r="CC818" s="1"/>
      <c r="CD818" s="1"/>
      <c r="CE818" s="1"/>
      <c r="CF818" s="1"/>
      <c r="CG818" s="1"/>
      <c r="CH818" s="1"/>
      <c r="CI818" s="1"/>
      <c r="CJ818" s="1"/>
      <c r="CK818" s="1"/>
      <c r="CL818" s="1"/>
      <c r="CM818" s="1"/>
    </row>
    <row r="819" spans="1:91" x14ac:dyDescent="0.4">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1"/>
      <c r="BE819" s="1"/>
      <c r="BF819" s="1"/>
      <c r="BG819" s="1"/>
      <c r="BH819" s="1"/>
      <c r="BI819" s="1"/>
      <c r="BJ819" s="1"/>
      <c r="BK819" s="1"/>
      <c r="BL819" s="1"/>
      <c r="BM819" s="1"/>
      <c r="BN819" s="1"/>
      <c r="BO819" s="1"/>
      <c r="BP819" s="1"/>
      <c r="BQ819" s="1"/>
      <c r="BR819" s="1"/>
      <c r="BS819" s="1"/>
      <c r="BT819" s="1"/>
      <c r="BU819" s="1"/>
      <c r="BV819" s="1"/>
      <c r="BW819" s="1"/>
      <c r="BX819" s="1"/>
      <c r="BY819" s="1"/>
      <c r="BZ819" s="1"/>
      <c r="CA819" s="1"/>
      <c r="CB819" s="1"/>
      <c r="CC819" s="1"/>
      <c r="CD819" s="1"/>
      <c r="CE819" s="1"/>
      <c r="CF819" s="1"/>
      <c r="CG819" s="1"/>
      <c r="CH819" s="1"/>
      <c r="CI819" s="1"/>
      <c r="CJ819" s="1"/>
      <c r="CK819" s="1"/>
      <c r="CL819" s="1"/>
      <c r="CM819" s="1"/>
    </row>
    <row r="820" spans="1:91" x14ac:dyDescent="0.4">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1"/>
      <c r="BE820" s="1"/>
      <c r="BF820" s="1"/>
      <c r="BG820" s="1"/>
      <c r="BH820" s="1"/>
      <c r="BI820" s="1"/>
      <c r="BJ820" s="1"/>
      <c r="BK820" s="1"/>
      <c r="BL820" s="1"/>
      <c r="BM820" s="1"/>
      <c r="BN820" s="1"/>
      <c r="BO820" s="1"/>
      <c r="BP820" s="1"/>
      <c r="BQ820" s="1"/>
      <c r="BR820" s="1"/>
      <c r="BS820" s="1"/>
      <c r="BT820" s="1"/>
      <c r="BU820" s="1"/>
      <c r="BV820" s="1"/>
      <c r="BW820" s="1"/>
      <c r="BX820" s="1"/>
      <c r="BY820" s="1"/>
      <c r="BZ820" s="1"/>
      <c r="CA820" s="1"/>
      <c r="CB820" s="1"/>
      <c r="CC820" s="1"/>
      <c r="CD820" s="1"/>
      <c r="CE820" s="1"/>
      <c r="CF820" s="1"/>
      <c r="CG820" s="1"/>
      <c r="CH820" s="1"/>
      <c r="CI820" s="1"/>
      <c r="CJ820" s="1"/>
      <c r="CK820" s="1"/>
      <c r="CL820" s="1"/>
      <c r="CM820" s="1"/>
    </row>
    <row r="821" spans="1:91" x14ac:dyDescent="0.4">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1"/>
      <c r="BE821" s="1"/>
      <c r="BF821" s="1"/>
      <c r="BG821" s="1"/>
      <c r="BH821" s="1"/>
      <c r="BI821" s="1"/>
      <c r="BJ821" s="1"/>
      <c r="BK821" s="1"/>
      <c r="BL821" s="1"/>
      <c r="BM821" s="1"/>
      <c r="BN821" s="1"/>
      <c r="BO821" s="1"/>
      <c r="BP821" s="1"/>
      <c r="BQ821" s="1"/>
      <c r="BR821" s="1"/>
      <c r="BS821" s="1"/>
      <c r="BT821" s="1"/>
      <c r="BU821" s="1"/>
      <c r="BV821" s="1"/>
      <c r="BW821" s="1"/>
      <c r="BX821" s="1"/>
      <c r="BY821" s="1"/>
      <c r="BZ821" s="1"/>
      <c r="CA821" s="1"/>
      <c r="CB821" s="1"/>
      <c r="CC821" s="1"/>
      <c r="CD821" s="1"/>
      <c r="CE821" s="1"/>
      <c r="CF821" s="1"/>
      <c r="CG821" s="1"/>
      <c r="CH821" s="1"/>
      <c r="CI821" s="1"/>
      <c r="CJ821" s="1"/>
      <c r="CK821" s="1"/>
      <c r="CL821" s="1"/>
      <c r="CM821" s="1"/>
    </row>
    <row r="822" spans="1:91" x14ac:dyDescent="0.4">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c r="BE822" s="1"/>
      <c r="BF822" s="1"/>
      <c r="BG822" s="1"/>
      <c r="BH822" s="1"/>
      <c r="BI822" s="1"/>
      <c r="BJ822" s="1"/>
      <c r="BK822" s="1"/>
      <c r="BL822" s="1"/>
      <c r="BM822" s="1"/>
      <c r="BN822" s="1"/>
      <c r="BO822" s="1"/>
      <c r="BP822" s="1"/>
      <c r="BQ822" s="1"/>
      <c r="BR822" s="1"/>
      <c r="BS822" s="1"/>
      <c r="BT822" s="1"/>
      <c r="BU822" s="1"/>
      <c r="BV822" s="1"/>
      <c r="BW822" s="1"/>
      <c r="BX822" s="1"/>
      <c r="BY822" s="1"/>
      <c r="BZ822" s="1"/>
      <c r="CA822" s="1"/>
      <c r="CB822" s="1"/>
      <c r="CC822" s="1"/>
      <c r="CD822" s="1"/>
      <c r="CE822" s="1"/>
      <c r="CF822" s="1"/>
      <c r="CG822" s="1"/>
      <c r="CH822" s="1"/>
      <c r="CI822" s="1"/>
      <c r="CJ822" s="1"/>
      <c r="CK822" s="1"/>
      <c r="CL822" s="1"/>
      <c r="CM822" s="1"/>
    </row>
    <row r="823" spans="1:91" x14ac:dyDescent="0.4">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1"/>
      <c r="BE823" s="1"/>
      <c r="BF823" s="1"/>
      <c r="BG823" s="1"/>
      <c r="BH823" s="1"/>
      <c r="BI823" s="1"/>
      <c r="BJ823" s="1"/>
      <c r="BK823" s="1"/>
      <c r="BL823" s="1"/>
      <c r="BM823" s="1"/>
      <c r="BN823" s="1"/>
      <c r="BO823" s="1"/>
      <c r="BP823" s="1"/>
      <c r="BQ823" s="1"/>
      <c r="BR823" s="1"/>
      <c r="BS823" s="1"/>
      <c r="BT823" s="1"/>
      <c r="BU823" s="1"/>
      <c r="BV823" s="1"/>
      <c r="BW823" s="1"/>
      <c r="BX823" s="1"/>
      <c r="BY823" s="1"/>
      <c r="BZ823" s="1"/>
      <c r="CA823" s="1"/>
      <c r="CB823" s="1"/>
      <c r="CC823" s="1"/>
      <c r="CD823" s="1"/>
      <c r="CE823" s="1"/>
      <c r="CF823" s="1"/>
      <c r="CG823" s="1"/>
      <c r="CH823" s="1"/>
      <c r="CI823" s="1"/>
      <c r="CJ823" s="1"/>
      <c r="CK823" s="1"/>
      <c r="CL823" s="1"/>
      <c r="CM823" s="1"/>
    </row>
    <row r="824" spans="1:91" x14ac:dyDescent="0.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1"/>
      <c r="BE824" s="1"/>
      <c r="BF824" s="1"/>
      <c r="BG824" s="1"/>
      <c r="BH824" s="1"/>
      <c r="BI824" s="1"/>
      <c r="BJ824" s="1"/>
      <c r="BK824" s="1"/>
      <c r="BL824" s="1"/>
      <c r="BM824" s="1"/>
      <c r="BN824" s="1"/>
      <c r="BO824" s="1"/>
      <c r="BP824" s="1"/>
      <c r="BQ824" s="1"/>
      <c r="BR824" s="1"/>
      <c r="BS824" s="1"/>
      <c r="BT824" s="1"/>
      <c r="BU824" s="1"/>
      <c r="BV824" s="1"/>
      <c r="BW824" s="1"/>
      <c r="BX824" s="1"/>
      <c r="BY824" s="1"/>
      <c r="BZ824" s="1"/>
      <c r="CA824" s="1"/>
      <c r="CB824" s="1"/>
      <c r="CC824" s="1"/>
      <c r="CD824" s="1"/>
      <c r="CE824" s="1"/>
      <c r="CF824" s="1"/>
      <c r="CG824" s="1"/>
      <c r="CH824" s="1"/>
      <c r="CI824" s="1"/>
      <c r="CJ824" s="1"/>
      <c r="CK824" s="1"/>
      <c r="CL824" s="1"/>
      <c r="CM824" s="1"/>
    </row>
    <row r="825" spans="1:91" x14ac:dyDescent="0.4">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c r="BE825" s="1"/>
      <c r="BF825" s="1"/>
      <c r="BG825" s="1"/>
      <c r="BH825" s="1"/>
      <c r="BI825" s="1"/>
      <c r="BJ825" s="1"/>
      <c r="BK825" s="1"/>
      <c r="BL825" s="1"/>
      <c r="BM825" s="1"/>
      <c r="BN825" s="1"/>
      <c r="BO825" s="1"/>
      <c r="BP825" s="1"/>
      <c r="BQ825" s="1"/>
      <c r="BR825" s="1"/>
      <c r="BS825" s="1"/>
      <c r="BT825" s="1"/>
      <c r="BU825" s="1"/>
      <c r="BV825" s="1"/>
      <c r="BW825" s="1"/>
      <c r="BX825" s="1"/>
      <c r="BY825" s="1"/>
      <c r="BZ825" s="1"/>
      <c r="CA825" s="1"/>
      <c r="CB825" s="1"/>
      <c r="CC825" s="1"/>
      <c r="CD825" s="1"/>
      <c r="CE825" s="1"/>
      <c r="CF825" s="1"/>
      <c r="CG825" s="1"/>
      <c r="CH825" s="1"/>
      <c r="CI825" s="1"/>
      <c r="CJ825" s="1"/>
      <c r="CK825" s="1"/>
      <c r="CL825" s="1"/>
      <c r="CM825" s="1"/>
    </row>
    <row r="826" spans="1:91" x14ac:dyDescent="0.4">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c r="BE826" s="1"/>
      <c r="BF826" s="1"/>
      <c r="BG826" s="1"/>
      <c r="BH826" s="1"/>
      <c r="BI826" s="1"/>
      <c r="BJ826" s="1"/>
      <c r="BK826" s="1"/>
      <c r="BL826" s="1"/>
      <c r="BM826" s="1"/>
      <c r="BN826" s="1"/>
      <c r="BO826" s="1"/>
      <c r="BP826" s="1"/>
      <c r="BQ826" s="1"/>
      <c r="BR826" s="1"/>
      <c r="BS826" s="1"/>
      <c r="BT826" s="1"/>
      <c r="BU826" s="1"/>
      <c r="BV826" s="1"/>
      <c r="BW826" s="1"/>
      <c r="BX826" s="1"/>
      <c r="BY826" s="1"/>
      <c r="BZ826" s="1"/>
      <c r="CA826" s="1"/>
      <c r="CB826" s="1"/>
      <c r="CC826" s="1"/>
      <c r="CD826" s="1"/>
      <c r="CE826" s="1"/>
      <c r="CF826" s="1"/>
      <c r="CG826" s="1"/>
      <c r="CH826" s="1"/>
      <c r="CI826" s="1"/>
      <c r="CJ826" s="1"/>
      <c r="CK826" s="1"/>
      <c r="CL826" s="1"/>
      <c r="CM826" s="1"/>
    </row>
    <row r="827" spans="1:91" x14ac:dyDescent="0.4">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1"/>
      <c r="BE827" s="1"/>
      <c r="BF827" s="1"/>
      <c r="BG827" s="1"/>
      <c r="BH827" s="1"/>
      <c r="BI827" s="1"/>
      <c r="BJ827" s="1"/>
      <c r="BK827" s="1"/>
      <c r="BL827" s="1"/>
      <c r="BM827" s="1"/>
      <c r="BN827" s="1"/>
      <c r="BO827" s="1"/>
      <c r="BP827" s="1"/>
      <c r="BQ827" s="1"/>
      <c r="BR827" s="1"/>
      <c r="BS827" s="1"/>
      <c r="BT827" s="1"/>
      <c r="BU827" s="1"/>
      <c r="BV827" s="1"/>
      <c r="BW827" s="1"/>
      <c r="BX827" s="1"/>
      <c r="BY827" s="1"/>
      <c r="BZ827" s="1"/>
      <c r="CA827" s="1"/>
      <c r="CB827" s="1"/>
      <c r="CC827" s="1"/>
      <c r="CD827" s="1"/>
      <c r="CE827" s="1"/>
      <c r="CF827" s="1"/>
      <c r="CG827" s="1"/>
      <c r="CH827" s="1"/>
      <c r="CI827" s="1"/>
      <c r="CJ827" s="1"/>
      <c r="CK827" s="1"/>
      <c r="CL827" s="1"/>
      <c r="CM827" s="1"/>
    </row>
    <row r="828" spans="1:91" x14ac:dyDescent="0.4">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c r="BE828" s="1"/>
      <c r="BF828" s="1"/>
      <c r="BG828" s="1"/>
      <c r="BH828" s="1"/>
      <c r="BI828" s="1"/>
      <c r="BJ828" s="1"/>
      <c r="BK828" s="1"/>
      <c r="BL828" s="1"/>
      <c r="BM828" s="1"/>
      <c r="BN828" s="1"/>
      <c r="BO828" s="1"/>
      <c r="BP828" s="1"/>
      <c r="BQ828" s="1"/>
      <c r="BR828" s="1"/>
      <c r="BS828" s="1"/>
      <c r="BT828" s="1"/>
      <c r="BU828" s="1"/>
      <c r="BV828" s="1"/>
      <c r="BW828" s="1"/>
      <c r="BX828" s="1"/>
      <c r="BY828" s="1"/>
      <c r="BZ828" s="1"/>
      <c r="CA828" s="1"/>
      <c r="CB828" s="1"/>
      <c r="CC828" s="1"/>
      <c r="CD828" s="1"/>
      <c r="CE828" s="1"/>
      <c r="CF828" s="1"/>
      <c r="CG828" s="1"/>
      <c r="CH828" s="1"/>
      <c r="CI828" s="1"/>
      <c r="CJ828" s="1"/>
      <c r="CK828" s="1"/>
      <c r="CL828" s="1"/>
      <c r="CM828" s="1"/>
    </row>
    <row r="829" spans="1:91" x14ac:dyDescent="0.4">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c r="BD829" s="1"/>
      <c r="BE829" s="1"/>
      <c r="BF829" s="1"/>
      <c r="BG829" s="1"/>
      <c r="BH829" s="1"/>
      <c r="BI829" s="1"/>
      <c r="BJ829" s="1"/>
      <c r="BK829" s="1"/>
      <c r="BL829" s="1"/>
      <c r="BM829" s="1"/>
      <c r="BN829" s="1"/>
      <c r="BO829" s="1"/>
      <c r="BP829" s="1"/>
      <c r="BQ829" s="1"/>
      <c r="BR829" s="1"/>
      <c r="BS829" s="1"/>
      <c r="BT829" s="1"/>
      <c r="BU829" s="1"/>
      <c r="BV829" s="1"/>
      <c r="BW829" s="1"/>
      <c r="BX829" s="1"/>
      <c r="BY829" s="1"/>
      <c r="BZ829" s="1"/>
      <c r="CA829" s="1"/>
      <c r="CB829" s="1"/>
      <c r="CC829" s="1"/>
      <c r="CD829" s="1"/>
      <c r="CE829" s="1"/>
      <c r="CF829" s="1"/>
      <c r="CG829" s="1"/>
      <c r="CH829" s="1"/>
      <c r="CI829" s="1"/>
      <c r="CJ829" s="1"/>
      <c r="CK829" s="1"/>
      <c r="CL829" s="1"/>
      <c r="CM829" s="1"/>
    </row>
    <row r="830" spans="1:91" x14ac:dyDescent="0.4">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c r="BD830" s="1"/>
      <c r="BE830" s="1"/>
      <c r="BF830" s="1"/>
      <c r="BG830" s="1"/>
      <c r="BH830" s="1"/>
      <c r="BI830" s="1"/>
      <c r="BJ830" s="1"/>
      <c r="BK830" s="1"/>
      <c r="BL830" s="1"/>
      <c r="BM830" s="1"/>
      <c r="BN830" s="1"/>
      <c r="BO830" s="1"/>
      <c r="BP830" s="1"/>
      <c r="BQ830" s="1"/>
      <c r="BR830" s="1"/>
      <c r="BS830" s="1"/>
      <c r="BT830" s="1"/>
      <c r="BU830" s="1"/>
      <c r="BV830" s="1"/>
      <c r="BW830" s="1"/>
      <c r="BX830" s="1"/>
      <c r="BY830" s="1"/>
      <c r="BZ830" s="1"/>
      <c r="CA830" s="1"/>
      <c r="CB830" s="1"/>
      <c r="CC830" s="1"/>
      <c r="CD830" s="1"/>
      <c r="CE830" s="1"/>
      <c r="CF830" s="1"/>
      <c r="CG830" s="1"/>
      <c r="CH830" s="1"/>
      <c r="CI830" s="1"/>
      <c r="CJ830" s="1"/>
      <c r="CK830" s="1"/>
      <c r="CL830" s="1"/>
      <c r="CM830" s="1"/>
    </row>
    <row r="831" spans="1:91" x14ac:dyDescent="0.4">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c r="BD831" s="1"/>
      <c r="BE831" s="1"/>
      <c r="BF831" s="1"/>
      <c r="BG831" s="1"/>
      <c r="BH831" s="1"/>
      <c r="BI831" s="1"/>
      <c r="BJ831" s="1"/>
      <c r="BK831" s="1"/>
      <c r="BL831" s="1"/>
      <c r="BM831" s="1"/>
      <c r="BN831" s="1"/>
      <c r="BO831" s="1"/>
      <c r="BP831" s="1"/>
      <c r="BQ831" s="1"/>
      <c r="BR831" s="1"/>
      <c r="BS831" s="1"/>
      <c r="BT831" s="1"/>
      <c r="BU831" s="1"/>
      <c r="BV831" s="1"/>
      <c r="BW831" s="1"/>
      <c r="BX831" s="1"/>
      <c r="BY831" s="1"/>
      <c r="BZ831" s="1"/>
      <c r="CA831" s="1"/>
      <c r="CB831" s="1"/>
      <c r="CC831" s="1"/>
      <c r="CD831" s="1"/>
      <c r="CE831" s="1"/>
      <c r="CF831" s="1"/>
      <c r="CG831" s="1"/>
      <c r="CH831" s="1"/>
      <c r="CI831" s="1"/>
      <c r="CJ831" s="1"/>
      <c r="CK831" s="1"/>
      <c r="CL831" s="1"/>
      <c r="CM831" s="1"/>
    </row>
    <row r="832" spans="1:91" x14ac:dyDescent="0.4">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c r="BD832" s="1"/>
      <c r="BE832" s="1"/>
      <c r="BF832" s="1"/>
      <c r="BG832" s="1"/>
      <c r="BH832" s="1"/>
      <c r="BI832" s="1"/>
      <c r="BJ832" s="1"/>
      <c r="BK832" s="1"/>
      <c r="BL832" s="1"/>
      <c r="BM832" s="1"/>
      <c r="BN832" s="1"/>
      <c r="BO832" s="1"/>
      <c r="BP832" s="1"/>
      <c r="BQ832" s="1"/>
      <c r="BR832" s="1"/>
      <c r="BS832" s="1"/>
      <c r="BT832" s="1"/>
      <c r="BU832" s="1"/>
      <c r="BV832" s="1"/>
      <c r="BW832" s="1"/>
      <c r="BX832" s="1"/>
      <c r="BY832" s="1"/>
      <c r="BZ832" s="1"/>
      <c r="CA832" s="1"/>
      <c r="CB832" s="1"/>
      <c r="CC832" s="1"/>
      <c r="CD832" s="1"/>
      <c r="CE832" s="1"/>
      <c r="CF832" s="1"/>
      <c r="CG832" s="1"/>
      <c r="CH832" s="1"/>
      <c r="CI832" s="1"/>
      <c r="CJ832" s="1"/>
      <c r="CK832" s="1"/>
      <c r="CL832" s="1"/>
      <c r="CM832" s="1"/>
    </row>
    <row r="833" spans="1:91" x14ac:dyDescent="0.4">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c r="BD833" s="1"/>
      <c r="BE833" s="1"/>
      <c r="BF833" s="1"/>
      <c r="BG833" s="1"/>
      <c r="BH833" s="1"/>
      <c r="BI833" s="1"/>
      <c r="BJ833" s="1"/>
      <c r="BK833" s="1"/>
      <c r="BL833" s="1"/>
      <c r="BM833" s="1"/>
      <c r="BN833" s="1"/>
      <c r="BO833" s="1"/>
      <c r="BP833" s="1"/>
      <c r="BQ833" s="1"/>
      <c r="BR833" s="1"/>
      <c r="BS833" s="1"/>
      <c r="BT833" s="1"/>
      <c r="BU833" s="1"/>
      <c r="BV833" s="1"/>
      <c r="BW833" s="1"/>
      <c r="BX833" s="1"/>
      <c r="BY833" s="1"/>
      <c r="BZ833" s="1"/>
      <c r="CA833" s="1"/>
      <c r="CB833" s="1"/>
      <c r="CC833" s="1"/>
      <c r="CD833" s="1"/>
      <c r="CE833" s="1"/>
      <c r="CF833" s="1"/>
      <c r="CG833" s="1"/>
      <c r="CH833" s="1"/>
      <c r="CI833" s="1"/>
      <c r="CJ833" s="1"/>
      <c r="CK833" s="1"/>
      <c r="CL833" s="1"/>
      <c r="CM833" s="1"/>
    </row>
    <row r="834" spans="1:91" x14ac:dyDescent="0.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c r="BD834" s="1"/>
      <c r="BE834" s="1"/>
      <c r="BF834" s="1"/>
      <c r="BG834" s="1"/>
      <c r="BH834" s="1"/>
      <c r="BI834" s="1"/>
      <c r="BJ834" s="1"/>
      <c r="BK834" s="1"/>
      <c r="BL834" s="1"/>
      <c r="BM834" s="1"/>
      <c r="BN834" s="1"/>
      <c r="BO834" s="1"/>
      <c r="BP834" s="1"/>
      <c r="BQ834" s="1"/>
      <c r="BR834" s="1"/>
      <c r="BS834" s="1"/>
      <c r="BT834" s="1"/>
      <c r="BU834" s="1"/>
      <c r="BV834" s="1"/>
      <c r="BW834" s="1"/>
      <c r="BX834" s="1"/>
      <c r="BY834" s="1"/>
      <c r="BZ834" s="1"/>
      <c r="CA834" s="1"/>
      <c r="CB834" s="1"/>
      <c r="CC834" s="1"/>
      <c r="CD834" s="1"/>
      <c r="CE834" s="1"/>
      <c r="CF834" s="1"/>
      <c r="CG834" s="1"/>
      <c r="CH834" s="1"/>
      <c r="CI834" s="1"/>
      <c r="CJ834" s="1"/>
      <c r="CK834" s="1"/>
      <c r="CL834" s="1"/>
      <c r="CM834" s="1"/>
    </row>
    <row r="835" spans="1:91" x14ac:dyDescent="0.4">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c r="BD835" s="1"/>
      <c r="BE835" s="1"/>
      <c r="BF835" s="1"/>
      <c r="BG835" s="1"/>
      <c r="BH835" s="1"/>
      <c r="BI835" s="1"/>
      <c r="BJ835" s="1"/>
      <c r="BK835" s="1"/>
      <c r="BL835" s="1"/>
      <c r="BM835" s="1"/>
      <c r="BN835" s="1"/>
      <c r="BO835" s="1"/>
      <c r="BP835" s="1"/>
      <c r="BQ835" s="1"/>
      <c r="BR835" s="1"/>
      <c r="BS835" s="1"/>
      <c r="BT835" s="1"/>
      <c r="BU835" s="1"/>
      <c r="BV835" s="1"/>
      <c r="BW835" s="1"/>
      <c r="BX835" s="1"/>
      <c r="BY835" s="1"/>
      <c r="BZ835" s="1"/>
      <c r="CA835" s="1"/>
      <c r="CB835" s="1"/>
      <c r="CC835" s="1"/>
      <c r="CD835" s="1"/>
      <c r="CE835" s="1"/>
      <c r="CF835" s="1"/>
      <c r="CG835" s="1"/>
      <c r="CH835" s="1"/>
      <c r="CI835" s="1"/>
      <c r="CJ835" s="1"/>
      <c r="CK835" s="1"/>
      <c r="CL835" s="1"/>
      <c r="CM835" s="1"/>
    </row>
    <row r="836" spans="1:91" x14ac:dyDescent="0.4">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1"/>
      <c r="BE836" s="1"/>
      <c r="BF836" s="1"/>
      <c r="BG836" s="1"/>
      <c r="BH836" s="1"/>
      <c r="BI836" s="1"/>
      <c r="BJ836" s="1"/>
      <c r="BK836" s="1"/>
      <c r="BL836" s="1"/>
      <c r="BM836" s="1"/>
      <c r="BN836" s="1"/>
      <c r="BO836" s="1"/>
      <c r="BP836" s="1"/>
      <c r="BQ836" s="1"/>
      <c r="BR836" s="1"/>
      <c r="BS836" s="1"/>
      <c r="BT836" s="1"/>
      <c r="BU836" s="1"/>
      <c r="BV836" s="1"/>
      <c r="BW836" s="1"/>
      <c r="BX836" s="1"/>
      <c r="BY836" s="1"/>
      <c r="BZ836" s="1"/>
      <c r="CA836" s="1"/>
      <c r="CB836" s="1"/>
      <c r="CC836" s="1"/>
      <c r="CD836" s="1"/>
      <c r="CE836" s="1"/>
      <c r="CF836" s="1"/>
      <c r="CG836" s="1"/>
      <c r="CH836" s="1"/>
      <c r="CI836" s="1"/>
      <c r="CJ836" s="1"/>
      <c r="CK836" s="1"/>
      <c r="CL836" s="1"/>
      <c r="CM836" s="1"/>
    </row>
    <row r="837" spans="1:91" x14ac:dyDescent="0.4">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c r="BD837" s="1"/>
      <c r="BE837" s="1"/>
      <c r="BF837" s="1"/>
      <c r="BG837" s="1"/>
      <c r="BH837" s="1"/>
      <c r="BI837" s="1"/>
      <c r="BJ837" s="1"/>
      <c r="BK837" s="1"/>
      <c r="BL837" s="1"/>
      <c r="BM837" s="1"/>
      <c r="BN837" s="1"/>
      <c r="BO837" s="1"/>
      <c r="BP837" s="1"/>
      <c r="BQ837" s="1"/>
      <c r="BR837" s="1"/>
      <c r="BS837" s="1"/>
      <c r="BT837" s="1"/>
      <c r="BU837" s="1"/>
      <c r="BV837" s="1"/>
      <c r="BW837" s="1"/>
      <c r="BX837" s="1"/>
      <c r="BY837" s="1"/>
      <c r="BZ837" s="1"/>
      <c r="CA837" s="1"/>
      <c r="CB837" s="1"/>
      <c r="CC837" s="1"/>
      <c r="CD837" s="1"/>
      <c r="CE837" s="1"/>
      <c r="CF837" s="1"/>
      <c r="CG837" s="1"/>
      <c r="CH837" s="1"/>
      <c r="CI837" s="1"/>
      <c r="CJ837" s="1"/>
      <c r="CK837" s="1"/>
      <c r="CL837" s="1"/>
      <c r="CM837" s="1"/>
    </row>
    <row r="838" spans="1:91" x14ac:dyDescent="0.4">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c r="BD838" s="1"/>
      <c r="BE838" s="1"/>
      <c r="BF838" s="1"/>
      <c r="BG838" s="1"/>
      <c r="BH838" s="1"/>
      <c r="BI838" s="1"/>
      <c r="BJ838" s="1"/>
      <c r="BK838" s="1"/>
      <c r="BL838" s="1"/>
      <c r="BM838" s="1"/>
      <c r="BN838" s="1"/>
      <c r="BO838" s="1"/>
      <c r="BP838" s="1"/>
      <c r="BQ838" s="1"/>
      <c r="BR838" s="1"/>
      <c r="BS838" s="1"/>
      <c r="BT838" s="1"/>
      <c r="BU838" s="1"/>
      <c r="BV838" s="1"/>
      <c r="BW838" s="1"/>
      <c r="BX838" s="1"/>
      <c r="BY838" s="1"/>
      <c r="BZ838" s="1"/>
      <c r="CA838" s="1"/>
      <c r="CB838" s="1"/>
      <c r="CC838" s="1"/>
      <c r="CD838" s="1"/>
      <c r="CE838" s="1"/>
      <c r="CF838" s="1"/>
      <c r="CG838" s="1"/>
      <c r="CH838" s="1"/>
      <c r="CI838" s="1"/>
      <c r="CJ838" s="1"/>
      <c r="CK838" s="1"/>
      <c r="CL838" s="1"/>
      <c r="CM838" s="1"/>
    </row>
    <row r="839" spans="1:91" x14ac:dyDescent="0.4">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c r="BD839" s="1"/>
      <c r="BE839" s="1"/>
      <c r="BF839" s="1"/>
      <c r="BG839" s="1"/>
      <c r="BH839" s="1"/>
      <c r="BI839" s="1"/>
      <c r="BJ839" s="1"/>
      <c r="BK839" s="1"/>
      <c r="BL839" s="1"/>
      <c r="BM839" s="1"/>
      <c r="BN839" s="1"/>
      <c r="BO839" s="1"/>
      <c r="BP839" s="1"/>
      <c r="BQ839" s="1"/>
      <c r="BR839" s="1"/>
      <c r="BS839" s="1"/>
      <c r="BT839" s="1"/>
      <c r="BU839" s="1"/>
      <c r="BV839" s="1"/>
      <c r="BW839" s="1"/>
      <c r="BX839" s="1"/>
      <c r="BY839" s="1"/>
      <c r="BZ839" s="1"/>
      <c r="CA839" s="1"/>
      <c r="CB839" s="1"/>
      <c r="CC839" s="1"/>
      <c r="CD839" s="1"/>
      <c r="CE839" s="1"/>
      <c r="CF839" s="1"/>
      <c r="CG839" s="1"/>
      <c r="CH839" s="1"/>
      <c r="CI839" s="1"/>
      <c r="CJ839" s="1"/>
      <c r="CK839" s="1"/>
      <c r="CL839" s="1"/>
      <c r="CM839" s="1"/>
    </row>
    <row r="840" spans="1:91" x14ac:dyDescent="0.4">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1"/>
      <c r="BE840" s="1"/>
      <c r="BF840" s="1"/>
      <c r="BG840" s="1"/>
      <c r="BH840" s="1"/>
      <c r="BI840" s="1"/>
      <c r="BJ840" s="1"/>
      <c r="BK840" s="1"/>
      <c r="BL840" s="1"/>
      <c r="BM840" s="1"/>
      <c r="BN840" s="1"/>
      <c r="BO840" s="1"/>
      <c r="BP840" s="1"/>
      <c r="BQ840" s="1"/>
      <c r="BR840" s="1"/>
      <c r="BS840" s="1"/>
      <c r="BT840" s="1"/>
      <c r="BU840" s="1"/>
      <c r="BV840" s="1"/>
      <c r="BW840" s="1"/>
      <c r="BX840" s="1"/>
      <c r="BY840" s="1"/>
      <c r="BZ840" s="1"/>
      <c r="CA840" s="1"/>
      <c r="CB840" s="1"/>
      <c r="CC840" s="1"/>
      <c r="CD840" s="1"/>
      <c r="CE840" s="1"/>
      <c r="CF840" s="1"/>
      <c r="CG840" s="1"/>
      <c r="CH840" s="1"/>
      <c r="CI840" s="1"/>
      <c r="CJ840" s="1"/>
      <c r="CK840" s="1"/>
      <c r="CL840" s="1"/>
      <c r="CM840" s="1"/>
    </row>
    <row r="841" spans="1:91" x14ac:dyDescent="0.4">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c r="BD841" s="1"/>
      <c r="BE841" s="1"/>
      <c r="BF841" s="1"/>
      <c r="BG841" s="1"/>
      <c r="BH841" s="1"/>
      <c r="BI841" s="1"/>
      <c r="BJ841" s="1"/>
      <c r="BK841" s="1"/>
      <c r="BL841" s="1"/>
      <c r="BM841" s="1"/>
      <c r="BN841" s="1"/>
      <c r="BO841" s="1"/>
      <c r="BP841" s="1"/>
      <c r="BQ841" s="1"/>
      <c r="BR841" s="1"/>
      <c r="BS841" s="1"/>
      <c r="BT841" s="1"/>
      <c r="BU841" s="1"/>
      <c r="BV841" s="1"/>
      <c r="BW841" s="1"/>
      <c r="BX841" s="1"/>
      <c r="BY841" s="1"/>
      <c r="BZ841" s="1"/>
      <c r="CA841" s="1"/>
      <c r="CB841" s="1"/>
      <c r="CC841" s="1"/>
      <c r="CD841" s="1"/>
      <c r="CE841" s="1"/>
      <c r="CF841" s="1"/>
      <c r="CG841" s="1"/>
      <c r="CH841" s="1"/>
      <c r="CI841" s="1"/>
      <c r="CJ841" s="1"/>
      <c r="CK841" s="1"/>
      <c r="CL841" s="1"/>
      <c r="CM841" s="1"/>
    </row>
    <row r="842" spans="1:91" x14ac:dyDescent="0.4">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1"/>
      <c r="BE842" s="1"/>
      <c r="BF842" s="1"/>
      <c r="BG842" s="1"/>
      <c r="BH842" s="1"/>
      <c r="BI842" s="1"/>
      <c r="BJ842" s="1"/>
      <c r="BK842" s="1"/>
      <c r="BL842" s="1"/>
      <c r="BM842" s="1"/>
      <c r="BN842" s="1"/>
      <c r="BO842" s="1"/>
      <c r="BP842" s="1"/>
      <c r="BQ842" s="1"/>
      <c r="BR842" s="1"/>
      <c r="BS842" s="1"/>
      <c r="BT842" s="1"/>
      <c r="BU842" s="1"/>
      <c r="BV842" s="1"/>
      <c r="BW842" s="1"/>
      <c r="BX842" s="1"/>
      <c r="BY842" s="1"/>
      <c r="BZ842" s="1"/>
      <c r="CA842" s="1"/>
      <c r="CB842" s="1"/>
      <c r="CC842" s="1"/>
      <c r="CD842" s="1"/>
      <c r="CE842" s="1"/>
      <c r="CF842" s="1"/>
      <c r="CG842" s="1"/>
      <c r="CH842" s="1"/>
      <c r="CI842" s="1"/>
      <c r="CJ842" s="1"/>
      <c r="CK842" s="1"/>
      <c r="CL842" s="1"/>
      <c r="CM842" s="1"/>
    </row>
    <row r="843" spans="1:91" x14ac:dyDescent="0.4">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c r="BD843" s="1"/>
      <c r="BE843" s="1"/>
      <c r="BF843" s="1"/>
      <c r="BG843" s="1"/>
      <c r="BH843" s="1"/>
      <c r="BI843" s="1"/>
      <c r="BJ843" s="1"/>
      <c r="BK843" s="1"/>
      <c r="BL843" s="1"/>
      <c r="BM843" s="1"/>
      <c r="BN843" s="1"/>
      <c r="BO843" s="1"/>
      <c r="BP843" s="1"/>
      <c r="BQ843" s="1"/>
      <c r="BR843" s="1"/>
      <c r="BS843" s="1"/>
      <c r="BT843" s="1"/>
      <c r="BU843" s="1"/>
      <c r="BV843" s="1"/>
      <c r="BW843" s="1"/>
      <c r="BX843" s="1"/>
      <c r="BY843" s="1"/>
      <c r="BZ843" s="1"/>
      <c r="CA843" s="1"/>
      <c r="CB843" s="1"/>
      <c r="CC843" s="1"/>
      <c r="CD843" s="1"/>
      <c r="CE843" s="1"/>
      <c r="CF843" s="1"/>
      <c r="CG843" s="1"/>
      <c r="CH843" s="1"/>
      <c r="CI843" s="1"/>
      <c r="CJ843" s="1"/>
      <c r="CK843" s="1"/>
      <c r="CL843" s="1"/>
      <c r="CM843" s="1"/>
    </row>
    <row r="844" spans="1:91" x14ac:dyDescent="0.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c r="BD844" s="1"/>
      <c r="BE844" s="1"/>
      <c r="BF844" s="1"/>
      <c r="BG844" s="1"/>
      <c r="BH844" s="1"/>
      <c r="BI844" s="1"/>
      <c r="BJ844" s="1"/>
      <c r="BK844" s="1"/>
      <c r="BL844" s="1"/>
      <c r="BM844" s="1"/>
      <c r="BN844" s="1"/>
      <c r="BO844" s="1"/>
      <c r="BP844" s="1"/>
      <c r="BQ844" s="1"/>
      <c r="BR844" s="1"/>
      <c r="BS844" s="1"/>
      <c r="BT844" s="1"/>
      <c r="BU844" s="1"/>
      <c r="BV844" s="1"/>
      <c r="BW844" s="1"/>
      <c r="BX844" s="1"/>
      <c r="BY844" s="1"/>
      <c r="BZ844" s="1"/>
      <c r="CA844" s="1"/>
      <c r="CB844" s="1"/>
      <c r="CC844" s="1"/>
      <c r="CD844" s="1"/>
      <c r="CE844" s="1"/>
      <c r="CF844" s="1"/>
      <c r="CG844" s="1"/>
      <c r="CH844" s="1"/>
      <c r="CI844" s="1"/>
      <c r="CJ844" s="1"/>
      <c r="CK844" s="1"/>
      <c r="CL844" s="1"/>
      <c r="CM844" s="1"/>
    </row>
    <row r="845" spans="1:91" x14ac:dyDescent="0.4">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c r="BD845" s="1"/>
      <c r="BE845" s="1"/>
      <c r="BF845" s="1"/>
      <c r="BG845" s="1"/>
      <c r="BH845" s="1"/>
      <c r="BI845" s="1"/>
      <c r="BJ845" s="1"/>
      <c r="BK845" s="1"/>
      <c r="BL845" s="1"/>
      <c r="BM845" s="1"/>
      <c r="BN845" s="1"/>
      <c r="BO845" s="1"/>
      <c r="BP845" s="1"/>
      <c r="BQ845" s="1"/>
      <c r="BR845" s="1"/>
      <c r="BS845" s="1"/>
      <c r="BT845" s="1"/>
      <c r="BU845" s="1"/>
      <c r="BV845" s="1"/>
      <c r="BW845" s="1"/>
      <c r="BX845" s="1"/>
      <c r="BY845" s="1"/>
      <c r="BZ845" s="1"/>
      <c r="CA845" s="1"/>
      <c r="CB845" s="1"/>
      <c r="CC845" s="1"/>
      <c r="CD845" s="1"/>
      <c r="CE845" s="1"/>
      <c r="CF845" s="1"/>
      <c r="CG845" s="1"/>
      <c r="CH845" s="1"/>
      <c r="CI845" s="1"/>
      <c r="CJ845" s="1"/>
      <c r="CK845" s="1"/>
      <c r="CL845" s="1"/>
      <c r="CM845" s="1"/>
    </row>
    <row r="846" spans="1:91" x14ac:dyDescent="0.4">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c r="BD846" s="1"/>
      <c r="BE846" s="1"/>
      <c r="BF846" s="1"/>
      <c r="BG846" s="1"/>
      <c r="BH846" s="1"/>
      <c r="BI846" s="1"/>
      <c r="BJ846" s="1"/>
      <c r="BK846" s="1"/>
      <c r="BL846" s="1"/>
      <c r="BM846" s="1"/>
      <c r="BN846" s="1"/>
      <c r="BO846" s="1"/>
      <c r="BP846" s="1"/>
      <c r="BQ846" s="1"/>
      <c r="BR846" s="1"/>
      <c r="BS846" s="1"/>
      <c r="BT846" s="1"/>
      <c r="BU846" s="1"/>
      <c r="BV846" s="1"/>
      <c r="BW846" s="1"/>
      <c r="BX846" s="1"/>
      <c r="BY846" s="1"/>
      <c r="BZ846" s="1"/>
      <c r="CA846" s="1"/>
      <c r="CB846" s="1"/>
      <c r="CC846" s="1"/>
      <c r="CD846" s="1"/>
      <c r="CE846" s="1"/>
      <c r="CF846" s="1"/>
      <c r="CG846" s="1"/>
      <c r="CH846" s="1"/>
      <c r="CI846" s="1"/>
      <c r="CJ846" s="1"/>
      <c r="CK846" s="1"/>
      <c r="CL846" s="1"/>
      <c r="CM846" s="1"/>
    </row>
    <row r="847" spans="1:91" x14ac:dyDescent="0.4">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c r="BD847" s="1"/>
      <c r="BE847" s="1"/>
      <c r="BF847" s="1"/>
      <c r="BG847" s="1"/>
      <c r="BH847" s="1"/>
      <c r="BI847" s="1"/>
      <c r="BJ847" s="1"/>
      <c r="BK847" s="1"/>
      <c r="BL847" s="1"/>
      <c r="BM847" s="1"/>
      <c r="BN847" s="1"/>
      <c r="BO847" s="1"/>
      <c r="BP847" s="1"/>
      <c r="BQ847" s="1"/>
      <c r="BR847" s="1"/>
      <c r="BS847" s="1"/>
      <c r="BT847" s="1"/>
      <c r="BU847" s="1"/>
      <c r="BV847" s="1"/>
      <c r="BW847" s="1"/>
      <c r="BX847" s="1"/>
      <c r="BY847" s="1"/>
      <c r="BZ847" s="1"/>
      <c r="CA847" s="1"/>
      <c r="CB847" s="1"/>
      <c r="CC847" s="1"/>
      <c r="CD847" s="1"/>
      <c r="CE847" s="1"/>
      <c r="CF847" s="1"/>
      <c r="CG847" s="1"/>
      <c r="CH847" s="1"/>
      <c r="CI847" s="1"/>
      <c r="CJ847" s="1"/>
      <c r="CK847" s="1"/>
      <c r="CL847" s="1"/>
      <c r="CM847" s="1"/>
    </row>
    <row r="848" spans="1:91" x14ac:dyDescent="0.4">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1"/>
      <c r="BE848" s="1"/>
      <c r="BF848" s="1"/>
      <c r="BG848" s="1"/>
      <c r="BH848" s="1"/>
      <c r="BI848" s="1"/>
      <c r="BJ848" s="1"/>
      <c r="BK848" s="1"/>
      <c r="BL848" s="1"/>
      <c r="BM848" s="1"/>
      <c r="BN848" s="1"/>
      <c r="BO848" s="1"/>
      <c r="BP848" s="1"/>
      <c r="BQ848" s="1"/>
      <c r="BR848" s="1"/>
      <c r="BS848" s="1"/>
      <c r="BT848" s="1"/>
      <c r="BU848" s="1"/>
      <c r="BV848" s="1"/>
      <c r="BW848" s="1"/>
      <c r="BX848" s="1"/>
      <c r="BY848" s="1"/>
      <c r="BZ848" s="1"/>
      <c r="CA848" s="1"/>
      <c r="CB848" s="1"/>
      <c r="CC848" s="1"/>
      <c r="CD848" s="1"/>
      <c r="CE848" s="1"/>
      <c r="CF848" s="1"/>
      <c r="CG848" s="1"/>
      <c r="CH848" s="1"/>
      <c r="CI848" s="1"/>
      <c r="CJ848" s="1"/>
      <c r="CK848" s="1"/>
      <c r="CL848" s="1"/>
      <c r="CM848" s="1"/>
    </row>
    <row r="849" spans="1:91" x14ac:dyDescent="0.4">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c r="BD849" s="1"/>
      <c r="BE849" s="1"/>
      <c r="BF849" s="1"/>
      <c r="BG849" s="1"/>
      <c r="BH849" s="1"/>
      <c r="BI849" s="1"/>
      <c r="BJ849" s="1"/>
      <c r="BK849" s="1"/>
      <c r="BL849" s="1"/>
      <c r="BM849" s="1"/>
      <c r="BN849" s="1"/>
      <c r="BO849" s="1"/>
      <c r="BP849" s="1"/>
      <c r="BQ849" s="1"/>
      <c r="BR849" s="1"/>
      <c r="BS849" s="1"/>
      <c r="BT849" s="1"/>
      <c r="BU849" s="1"/>
      <c r="BV849" s="1"/>
      <c r="BW849" s="1"/>
      <c r="BX849" s="1"/>
      <c r="BY849" s="1"/>
      <c r="BZ849" s="1"/>
      <c r="CA849" s="1"/>
      <c r="CB849" s="1"/>
      <c r="CC849" s="1"/>
      <c r="CD849" s="1"/>
      <c r="CE849" s="1"/>
      <c r="CF849" s="1"/>
      <c r="CG849" s="1"/>
      <c r="CH849" s="1"/>
      <c r="CI849" s="1"/>
      <c r="CJ849" s="1"/>
      <c r="CK849" s="1"/>
      <c r="CL849" s="1"/>
      <c r="CM849" s="1"/>
    </row>
    <row r="850" spans="1:91" x14ac:dyDescent="0.4">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c r="BD850" s="1"/>
      <c r="BE850" s="1"/>
      <c r="BF850" s="1"/>
      <c r="BG850" s="1"/>
      <c r="BH850" s="1"/>
      <c r="BI850" s="1"/>
      <c r="BJ850" s="1"/>
      <c r="BK850" s="1"/>
      <c r="BL850" s="1"/>
      <c r="BM850" s="1"/>
      <c r="BN850" s="1"/>
      <c r="BO850" s="1"/>
      <c r="BP850" s="1"/>
      <c r="BQ850" s="1"/>
      <c r="BR850" s="1"/>
      <c r="BS850" s="1"/>
      <c r="BT850" s="1"/>
      <c r="BU850" s="1"/>
      <c r="BV850" s="1"/>
      <c r="BW850" s="1"/>
      <c r="BX850" s="1"/>
      <c r="BY850" s="1"/>
      <c r="BZ850" s="1"/>
      <c r="CA850" s="1"/>
      <c r="CB850" s="1"/>
      <c r="CC850" s="1"/>
      <c r="CD850" s="1"/>
      <c r="CE850" s="1"/>
      <c r="CF850" s="1"/>
      <c r="CG850" s="1"/>
      <c r="CH850" s="1"/>
      <c r="CI850" s="1"/>
      <c r="CJ850" s="1"/>
      <c r="CK850" s="1"/>
      <c r="CL850" s="1"/>
      <c r="CM850" s="1"/>
    </row>
    <row r="851" spans="1:91" x14ac:dyDescent="0.4">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c r="BD851" s="1"/>
      <c r="BE851" s="1"/>
      <c r="BF851" s="1"/>
      <c r="BG851" s="1"/>
      <c r="BH851" s="1"/>
      <c r="BI851" s="1"/>
      <c r="BJ851" s="1"/>
      <c r="BK851" s="1"/>
      <c r="BL851" s="1"/>
      <c r="BM851" s="1"/>
      <c r="BN851" s="1"/>
      <c r="BO851" s="1"/>
      <c r="BP851" s="1"/>
      <c r="BQ851" s="1"/>
      <c r="BR851" s="1"/>
      <c r="BS851" s="1"/>
      <c r="BT851" s="1"/>
      <c r="BU851" s="1"/>
      <c r="BV851" s="1"/>
      <c r="BW851" s="1"/>
      <c r="BX851" s="1"/>
      <c r="BY851" s="1"/>
      <c r="BZ851" s="1"/>
      <c r="CA851" s="1"/>
      <c r="CB851" s="1"/>
      <c r="CC851" s="1"/>
      <c r="CD851" s="1"/>
      <c r="CE851" s="1"/>
      <c r="CF851" s="1"/>
      <c r="CG851" s="1"/>
      <c r="CH851" s="1"/>
      <c r="CI851" s="1"/>
      <c r="CJ851" s="1"/>
      <c r="CK851" s="1"/>
      <c r="CL851" s="1"/>
      <c r="CM851" s="1"/>
    </row>
    <row r="852" spans="1:91" x14ac:dyDescent="0.4">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c r="BD852" s="1"/>
      <c r="BE852" s="1"/>
      <c r="BF852" s="1"/>
      <c r="BG852" s="1"/>
      <c r="BH852" s="1"/>
      <c r="BI852" s="1"/>
      <c r="BJ852" s="1"/>
      <c r="BK852" s="1"/>
      <c r="BL852" s="1"/>
      <c r="BM852" s="1"/>
      <c r="BN852" s="1"/>
      <c r="BO852" s="1"/>
      <c r="BP852" s="1"/>
      <c r="BQ852" s="1"/>
      <c r="BR852" s="1"/>
      <c r="BS852" s="1"/>
      <c r="BT852" s="1"/>
      <c r="BU852" s="1"/>
      <c r="BV852" s="1"/>
      <c r="BW852" s="1"/>
      <c r="BX852" s="1"/>
      <c r="BY852" s="1"/>
      <c r="BZ852" s="1"/>
      <c r="CA852" s="1"/>
      <c r="CB852" s="1"/>
      <c r="CC852" s="1"/>
      <c r="CD852" s="1"/>
      <c r="CE852" s="1"/>
      <c r="CF852" s="1"/>
      <c r="CG852" s="1"/>
      <c r="CH852" s="1"/>
      <c r="CI852" s="1"/>
      <c r="CJ852" s="1"/>
      <c r="CK852" s="1"/>
      <c r="CL852" s="1"/>
      <c r="CM852" s="1"/>
    </row>
    <row r="853" spans="1:91" x14ac:dyDescent="0.4">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c r="BD853" s="1"/>
      <c r="BE853" s="1"/>
      <c r="BF853" s="1"/>
      <c r="BG853" s="1"/>
      <c r="BH853" s="1"/>
      <c r="BI853" s="1"/>
      <c r="BJ853" s="1"/>
      <c r="BK853" s="1"/>
      <c r="BL853" s="1"/>
      <c r="BM853" s="1"/>
      <c r="BN853" s="1"/>
      <c r="BO853" s="1"/>
      <c r="BP853" s="1"/>
      <c r="BQ853" s="1"/>
      <c r="BR853" s="1"/>
      <c r="BS853" s="1"/>
      <c r="BT853" s="1"/>
      <c r="BU853" s="1"/>
      <c r="BV853" s="1"/>
      <c r="BW853" s="1"/>
      <c r="BX853" s="1"/>
      <c r="BY853" s="1"/>
      <c r="BZ853" s="1"/>
      <c r="CA853" s="1"/>
      <c r="CB853" s="1"/>
      <c r="CC853" s="1"/>
      <c r="CD853" s="1"/>
      <c r="CE853" s="1"/>
      <c r="CF853" s="1"/>
      <c r="CG853" s="1"/>
      <c r="CH853" s="1"/>
      <c r="CI853" s="1"/>
      <c r="CJ853" s="1"/>
      <c r="CK853" s="1"/>
      <c r="CL853" s="1"/>
      <c r="CM853" s="1"/>
    </row>
    <row r="854" spans="1:91" x14ac:dyDescent="0.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c r="BD854" s="1"/>
      <c r="BE854" s="1"/>
      <c r="BF854" s="1"/>
      <c r="BG854" s="1"/>
      <c r="BH854" s="1"/>
      <c r="BI854" s="1"/>
      <c r="BJ854" s="1"/>
      <c r="BK854" s="1"/>
      <c r="BL854" s="1"/>
      <c r="BM854" s="1"/>
      <c r="BN854" s="1"/>
      <c r="BO854" s="1"/>
      <c r="BP854" s="1"/>
      <c r="BQ854" s="1"/>
      <c r="BR854" s="1"/>
      <c r="BS854" s="1"/>
      <c r="BT854" s="1"/>
      <c r="BU854" s="1"/>
      <c r="BV854" s="1"/>
      <c r="BW854" s="1"/>
      <c r="BX854" s="1"/>
      <c r="BY854" s="1"/>
      <c r="BZ854" s="1"/>
      <c r="CA854" s="1"/>
      <c r="CB854" s="1"/>
      <c r="CC854" s="1"/>
      <c r="CD854" s="1"/>
      <c r="CE854" s="1"/>
      <c r="CF854" s="1"/>
      <c r="CG854" s="1"/>
      <c r="CH854" s="1"/>
      <c r="CI854" s="1"/>
      <c r="CJ854" s="1"/>
      <c r="CK854" s="1"/>
      <c r="CL854" s="1"/>
      <c r="CM854" s="1"/>
    </row>
    <row r="855" spans="1:91" x14ac:dyDescent="0.4">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c r="BD855" s="1"/>
      <c r="BE855" s="1"/>
      <c r="BF855" s="1"/>
      <c r="BG855" s="1"/>
      <c r="BH855" s="1"/>
      <c r="BI855" s="1"/>
      <c r="BJ855" s="1"/>
      <c r="BK855" s="1"/>
      <c r="BL855" s="1"/>
      <c r="BM855" s="1"/>
      <c r="BN855" s="1"/>
      <c r="BO855" s="1"/>
      <c r="BP855" s="1"/>
      <c r="BQ855" s="1"/>
      <c r="BR855" s="1"/>
      <c r="BS855" s="1"/>
      <c r="BT855" s="1"/>
      <c r="BU855" s="1"/>
      <c r="BV855" s="1"/>
      <c r="BW855" s="1"/>
      <c r="BX855" s="1"/>
      <c r="BY855" s="1"/>
      <c r="BZ855" s="1"/>
      <c r="CA855" s="1"/>
      <c r="CB855" s="1"/>
      <c r="CC855" s="1"/>
      <c r="CD855" s="1"/>
      <c r="CE855" s="1"/>
      <c r="CF855" s="1"/>
      <c r="CG855" s="1"/>
      <c r="CH855" s="1"/>
      <c r="CI855" s="1"/>
      <c r="CJ855" s="1"/>
      <c r="CK855" s="1"/>
      <c r="CL855" s="1"/>
      <c r="CM855" s="1"/>
    </row>
    <row r="856" spans="1:91" x14ac:dyDescent="0.4">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c r="BD856" s="1"/>
      <c r="BE856" s="1"/>
      <c r="BF856" s="1"/>
      <c r="BG856" s="1"/>
      <c r="BH856" s="1"/>
      <c r="BI856" s="1"/>
      <c r="BJ856" s="1"/>
      <c r="BK856" s="1"/>
      <c r="BL856" s="1"/>
      <c r="BM856" s="1"/>
      <c r="BN856" s="1"/>
      <c r="BO856" s="1"/>
      <c r="BP856" s="1"/>
      <c r="BQ856" s="1"/>
      <c r="BR856" s="1"/>
      <c r="BS856" s="1"/>
      <c r="BT856" s="1"/>
      <c r="BU856" s="1"/>
      <c r="BV856" s="1"/>
      <c r="BW856" s="1"/>
      <c r="BX856" s="1"/>
      <c r="BY856" s="1"/>
      <c r="BZ856" s="1"/>
      <c r="CA856" s="1"/>
      <c r="CB856" s="1"/>
      <c r="CC856" s="1"/>
      <c r="CD856" s="1"/>
      <c r="CE856" s="1"/>
      <c r="CF856" s="1"/>
      <c r="CG856" s="1"/>
      <c r="CH856" s="1"/>
      <c r="CI856" s="1"/>
      <c r="CJ856" s="1"/>
      <c r="CK856" s="1"/>
      <c r="CL856" s="1"/>
      <c r="CM856" s="1"/>
    </row>
    <row r="857" spans="1:91" x14ac:dyDescent="0.4">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c r="BD857" s="1"/>
      <c r="BE857" s="1"/>
      <c r="BF857" s="1"/>
      <c r="BG857" s="1"/>
      <c r="BH857" s="1"/>
      <c r="BI857" s="1"/>
      <c r="BJ857" s="1"/>
      <c r="BK857" s="1"/>
      <c r="BL857" s="1"/>
      <c r="BM857" s="1"/>
      <c r="BN857" s="1"/>
      <c r="BO857" s="1"/>
      <c r="BP857" s="1"/>
      <c r="BQ857" s="1"/>
      <c r="BR857" s="1"/>
      <c r="BS857" s="1"/>
      <c r="BT857" s="1"/>
      <c r="BU857" s="1"/>
      <c r="BV857" s="1"/>
      <c r="BW857" s="1"/>
      <c r="BX857" s="1"/>
      <c r="BY857" s="1"/>
      <c r="BZ857" s="1"/>
      <c r="CA857" s="1"/>
      <c r="CB857" s="1"/>
      <c r="CC857" s="1"/>
      <c r="CD857" s="1"/>
      <c r="CE857" s="1"/>
      <c r="CF857" s="1"/>
      <c r="CG857" s="1"/>
      <c r="CH857" s="1"/>
      <c r="CI857" s="1"/>
      <c r="CJ857" s="1"/>
      <c r="CK857" s="1"/>
      <c r="CL857" s="1"/>
      <c r="CM857" s="1"/>
    </row>
    <row r="858" spans="1:91" x14ac:dyDescent="0.4">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c r="BD858" s="1"/>
      <c r="BE858" s="1"/>
      <c r="BF858" s="1"/>
      <c r="BG858" s="1"/>
      <c r="BH858" s="1"/>
      <c r="BI858" s="1"/>
      <c r="BJ858" s="1"/>
      <c r="BK858" s="1"/>
      <c r="BL858" s="1"/>
      <c r="BM858" s="1"/>
      <c r="BN858" s="1"/>
      <c r="BO858" s="1"/>
      <c r="BP858" s="1"/>
      <c r="BQ858" s="1"/>
      <c r="BR858" s="1"/>
      <c r="BS858" s="1"/>
      <c r="BT858" s="1"/>
      <c r="BU858" s="1"/>
      <c r="BV858" s="1"/>
      <c r="BW858" s="1"/>
      <c r="BX858" s="1"/>
      <c r="BY858" s="1"/>
      <c r="BZ858" s="1"/>
      <c r="CA858" s="1"/>
      <c r="CB858" s="1"/>
      <c r="CC858" s="1"/>
      <c r="CD858" s="1"/>
      <c r="CE858" s="1"/>
      <c r="CF858" s="1"/>
      <c r="CG858" s="1"/>
      <c r="CH858" s="1"/>
      <c r="CI858" s="1"/>
      <c r="CJ858" s="1"/>
      <c r="CK858" s="1"/>
      <c r="CL858" s="1"/>
      <c r="CM858" s="1"/>
    </row>
    <row r="859" spans="1:91" x14ac:dyDescent="0.4">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c r="BD859" s="1"/>
      <c r="BE859" s="1"/>
      <c r="BF859" s="1"/>
      <c r="BG859" s="1"/>
      <c r="BH859" s="1"/>
      <c r="BI859" s="1"/>
      <c r="BJ859" s="1"/>
      <c r="BK859" s="1"/>
      <c r="BL859" s="1"/>
      <c r="BM859" s="1"/>
      <c r="BN859" s="1"/>
      <c r="BO859" s="1"/>
      <c r="BP859" s="1"/>
      <c r="BQ859" s="1"/>
      <c r="BR859" s="1"/>
      <c r="BS859" s="1"/>
      <c r="BT859" s="1"/>
      <c r="BU859" s="1"/>
      <c r="BV859" s="1"/>
      <c r="BW859" s="1"/>
      <c r="BX859" s="1"/>
      <c r="BY859" s="1"/>
      <c r="BZ859" s="1"/>
      <c r="CA859" s="1"/>
      <c r="CB859" s="1"/>
      <c r="CC859" s="1"/>
      <c r="CD859" s="1"/>
      <c r="CE859" s="1"/>
      <c r="CF859" s="1"/>
      <c r="CG859" s="1"/>
      <c r="CH859" s="1"/>
      <c r="CI859" s="1"/>
      <c r="CJ859" s="1"/>
      <c r="CK859" s="1"/>
      <c r="CL859" s="1"/>
      <c r="CM859" s="1"/>
    </row>
    <row r="860" spans="1:91" x14ac:dyDescent="0.4">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c r="BD860" s="1"/>
      <c r="BE860" s="1"/>
      <c r="BF860" s="1"/>
      <c r="BG860" s="1"/>
      <c r="BH860" s="1"/>
      <c r="BI860" s="1"/>
      <c r="BJ860" s="1"/>
      <c r="BK860" s="1"/>
      <c r="BL860" s="1"/>
      <c r="BM860" s="1"/>
      <c r="BN860" s="1"/>
      <c r="BO860" s="1"/>
      <c r="BP860" s="1"/>
      <c r="BQ860" s="1"/>
      <c r="BR860" s="1"/>
      <c r="BS860" s="1"/>
      <c r="BT860" s="1"/>
      <c r="BU860" s="1"/>
      <c r="BV860" s="1"/>
      <c r="BW860" s="1"/>
      <c r="BX860" s="1"/>
      <c r="BY860" s="1"/>
      <c r="BZ860" s="1"/>
      <c r="CA860" s="1"/>
      <c r="CB860" s="1"/>
      <c r="CC860" s="1"/>
      <c r="CD860" s="1"/>
      <c r="CE860" s="1"/>
      <c r="CF860" s="1"/>
      <c r="CG860" s="1"/>
      <c r="CH860" s="1"/>
      <c r="CI860" s="1"/>
      <c r="CJ860" s="1"/>
      <c r="CK860" s="1"/>
      <c r="CL860" s="1"/>
      <c r="CM860" s="1"/>
    </row>
    <row r="861" spans="1:91" x14ac:dyDescent="0.4">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c r="BD861" s="1"/>
      <c r="BE861" s="1"/>
      <c r="BF861" s="1"/>
      <c r="BG861" s="1"/>
      <c r="BH861" s="1"/>
      <c r="BI861" s="1"/>
      <c r="BJ861" s="1"/>
      <c r="BK861" s="1"/>
      <c r="BL861" s="1"/>
      <c r="BM861" s="1"/>
      <c r="BN861" s="1"/>
      <c r="BO861" s="1"/>
      <c r="BP861" s="1"/>
      <c r="BQ861" s="1"/>
      <c r="BR861" s="1"/>
      <c r="BS861" s="1"/>
      <c r="BT861" s="1"/>
      <c r="BU861" s="1"/>
      <c r="BV861" s="1"/>
      <c r="BW861" s="1"/>
      <c r="BX861" s="1"/>
      <c r="BY861" s="1"/>
      <c r="BZ861" s="1"/>
      <c r="CA861" s="1"/>
      <c r="CB861" s="1"/>
      <c r="CC861" s="1"/>
      <c r="CD861" s="1"/>
      <c r="CE861" s="1"/>
      <c r="CF861" s="1"/>
      <c r="CG861" s="1"/>
      <c r="CH861" s="1"/>
      <c r="CI861" s="1"/>
      <c r="CJ861" s="1"/>
      <c r="CK861" s="1"/>
      <c r="CL861" s="1"/>
      <c r="CM861" s="1"/>
    </row>
    <row r="862" spans="1:91" x14ac:dyDescent="0.4">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c r="BD862" s="1"/>
      <c r="BE862" s="1"/>
      <c r="BF862" s="1"/>
      <c r="BG862" s="1"/>
      <c r="BH862" s="1"/>
      <c r="BI862" s="1"/>
      <c r="BJ862" s="1"/>
      <c r="BK862" s="1"/>
      <c r="BL862" s="1"/>
      <c r="BM862" s="1"/>
      <c r="BN862" s="1"/>
      <c r="BO862" s="1"/>
      <c r="BP862" s="1"/>
      <c r="BQ862" s="1"/>
      <c r="BR862" s="1"/>
      <c r="BS862" s="1"/>
      <c r="BT862" s="1"/>
      <c r="BU862" s="1"/>
      <c r="BV862" s="1"/>
      <c r="BW862" s="1"/>
      <c r="BX862" s="1"/>
      <c r="BY862" s="1"/>
      <c r="BZ862" s="1"/>
      <c r="CA862" s="1"/>
      <c r="CB862" s="1"/>
      <c r="CC862" s="1"/>
      <c r="CD862" s="1"/>
      <c r="CE862" s="1"/>
      <c r="CF862" s="1"/>
      <c r="CG862" s="1"/>
      <c r="CH862" s="1"/>
      <c r="CI862" s="1"/>
      <c r="CJ862" s="1"/>
      <c r="CK862" s="1"/>
      <c r="CL862" s="1"/>
      <c r="CM862" s="1"/>
    </row>
    <row r="863" spans="1:91" x14ac:dyDescent="0.4">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c r="BD863" s="1"/>
      <c r="BE863" s="1"/>
      <c r="BF863" s="1"/>
      <c r="BG863" s="1"/>
      <c r="BH863" s="1"/>
      <c r="BI863" s="1"/>
      <c r="BJ863" s="1"/>
      <c r="BK863" s="1"/>
      <c r="BL863" s="1"/>
      <c r="BM863" s="1"/>
      <c r="BN863" s="1"/>
      <c r="BO863" s="1"/>
      <c r="BP863" s="1"/>
      <c r="BQ863" s="1"/>
      <c r="BR863" s="1"/>
      <c r="BS863" s="1"/>
      <c r="BT863" s="1"/>
      <c r="BU863" s="1"/>
      <c r="BV863" s="1"/>
      <c r="BW863" s="1"/>
      <c r="BX863" s="1"/>
      <c r="BY863" s="1"/>
      <c r="BZ863" s="1"/>
      <c r="CA863" s="1"/>
      <c r="CB863" s="1"/>
      <c r="CC863" s="1"/>
      <c r="CD863" s="1"/>
      <c r="CE863" s="1"/>
      <c r="CF863" s="1"/>
      <c r="CG863" s="1"/>
      <c r="CH863" s="1"/>
      <c r="CI863" s="1"/>
      <c r="CJ863" s="1"/>
      <c r="CK863" s="1"/>
      <c r="CL863" s="1"/>
      <c r="CM863" s="1"/>
    </row>
    <row r="864" spans="1:91" x14ac:dyDescent="0.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c r="BD864" s="1"/>
      <c r="BE864" s="1"/>
      <c r="BF864" s="1"/>
      <c r="BG864" s="1"/>
      <c r="BH864" s="1"/>
      <c r="BI864" s="1"/>
      <c r="BJ864" s="1"/>
      <c r="BK864" s="1"/>
      <c r="BL864" s="1"/>
      <c r="BM864" s="1"/>
      <c r="BN864" s="1"/>
      <c r="BO864" s="1"/>
      <c r="BP864" s="1"/>
      <c r="BQ864" s="1"/>
      <c r="BR864" s="1"/>
      <c r="BS864" s="1"/>
      <c r="BT864" s="1"/>
      <c r="BU864" s="1"/>
      <c r="BV864" s="1"/>
      <c r="BW864" s="1"/>
      <c r="BX864" s="1"/>
      <c r="BY864" s="1"/>
      <c r="BZ864" s="1"/>
      <c r="CA864" s="1"/>
      <c r="CB864" s="1"/>
      <c r="CC864" s="1"/>
      <c r="CD864" s="1"/>
      <c r="CE864" s="1"/>
      <c r="CF864" s="1"/>
      <c r="CG864" s="1"/>
      <c r="CH864" s="1"/>
      <c r="CI864" s="1"/>
      <c r="CJ864" s="1"/>
      <c r="CK864" s="1"/>
      <c r="CL864" s="1"/>
      <c r="CM864" s="1"/>
    </row>
    <row r="865" spans="1:91" x14ac:dyDescent="0.4">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c r="BD865" s="1"/>
      <c r="BE865" s="1"/>
      <c r="BF865" s="1"/>
      <c r="BG865" s="1"/>
      <c r="BH865" s="1"/>
      <c r="BI865" s="1"/>
      <c r="BJ865" s="1"/>
      <c r="BK865" s="1"/>
      <c r="BL865" s="1"/>
      <c r="BM865" s="1"/>
      <c r="BN865" s="1"/>
      <c r="BO865" s="1"/>
      <c r="BP865" s="1"/>
      <c r="BQ865" s="1"/>
      <c r="BR865" s="1"/>
      <c r="BS865" s="1"/>
      <c r="BT865" s="1"/>
      <c r="BU865" s="1"/>
      <c r="BV865" s="1"/>
      <c r="BW865" s="1"/>
      <c r="BX865" s="1"/>
      <c r="BY865" s="1"/>
      <c r="BZ865" s="1"/>
      <c r="CA865" s="1"/>
      <c r="CB865" s="1"/>
      <c r="CC865" s="1"/>
      <c r="CD865" s="1"/>
      <c r="CE865" s="1"/>
      <c r="CF865" s="1"/>
      <c r="CG865" s="1"/>
      <c r="CH865" s="1"/>
      <c r="CI865" s="1"/>
      <c r="CJ865" s="1"/>
      <c r="CK865" s="1"/>
      <c r="CL865" s="1"/>
      <c r="CM865" s="1"/>
    </row>
    <row r="866" spans="1:91" x14ac:dyDescent="0.4">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c r="BD866" s="1"/>
      <c r="BE866" s="1"/>
      <c r="BF866" s="1"/>
      <c r="BG866" s="1"/>
      <c r="BH866" s="1"/>
      <c r="BI866" s="1"/>
      <c r="BJ866" s="1"/>
      <c r="BK866" s="1"/>
      <c r="BL866" s="1"/>
      <c r="BM866" s="1"/>
      <c r="BN866" s="1"/>
      <c r="BO866" s="1"/>
      <c r="BP866" s="1"/>
      <c r="BQ866" s="1"/>
      <c r="BR866" s="1"/>
      <c r="BS866" s="1"/>
      <c r="BT866" s="1"/>
      <c r="BU866" s="1"/>
      <c r="BV866" s="1"/>
      <c r="BW866" s="1"/>
      <c r="BX866" s="1"/>
      <c r="BY866" s="1"/>
      <c r="BZ866" s="1"/>
      <c r="CA866" s="1"/>
      <c r="CB866" s="1"/>
      <c r="CC866" s="1"/>
      <c r="CD866" s="1"/>
      <c r="CE866" s="1"/>
      <c r="CF866" s="1"/>
      <c r="CG866" s="1"/>
      <c r="CH866" s="1"/>
      <c r="CI866" s="1"/>
      <c r="CJ866" s="1"/>
      <c r="CK866" s="1"/>
      <c r="CL866" s="1"/>
      <c r="CM866" s="1"/>
    </row>
    <row r="867" spans="1:91" x14ac:dyDescent="0.4">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c r="BD867" s="1"/>
      <c r="BE867" s="1"/>
      <c r="BF867" s="1"/>
      <c r="BG867" s="1"/>
      <c r="BH867" s="1"/>
      <c r="BI867" s="1"/>
      <c r="BJ867" s="1"/>
      <c r="BK867" s="1"/>
      <c r="BL867" s="1"/>
      <c r="BM867" s="1"/>
      <c r="BN867" s="1"/>
      <c r="BO867" s="1"/>
      <c r="BP867" s="1"/>
      <c r="BQ867" s="1"/>
      <c r="BR867" s="1"/>
      <c r="BS867" s="1"/>
      <c r="BT867" s="1"/>
      <c r="BU867" s="1"/>
      <c r="BV867" s="1"/>
      <c r="BW867" s="1"/>
      <c r="BX867" s="1"/>
      <c r="BY867" s="1"/>
      <c r="BZ867" s="1"/>
      <c r="CA867" s="1"/>
      <c r="CB867" s="1"/>
      <c r="CC867" s="1"/>
      <c r="CD867" s="1"/>
      <c r="CE867" s="1"/>
      <c r="CF867" s="1"/>
      <c r="CG867" s="1"/>
      <c r="CH867" s="1"/>
      <c r="CI867" s="1"/>
      <c r="CJ867" s="1"/>
      <c r="CK867" s="1"/>
      <c r="CL867" s="1"/>
      <c r="CM867" s="1"/>
    </row>
    <row r="868" spans="1:91" x14ac:dyDescent="0.4">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c r="BD868" s="1"/>
      <c r="BE868" s="1"/>
      <c r="BF868" s="1"/>
      <c r="BG868" s="1"/>
      <c r="BH868" s="1"/>
      <c r="BI868" s="1"/>
      <c r="BJ868" s="1"/>
      <c r="BK868" s="1"/>
      <c r="BL868" s="1"/>
      <c r="BM868" s="1"/>
      <c r="BN868" s="1"/>
      <c r="BO868" s="1"/>
      <c r="BP868" s="1"/>
      <c r="BQ868" s="1"/>
      <c r="BR868" s="1"/>
      <c r="BS868" s="1"/>
      <c r="BT868" s="1"/>
      <c r="BU868" s="1"/>
      <c r="BV868" s="1"/>
      <c r="BW868" s="1"/>
      <c r="BX868" s="1"/>
      <c r="BY868" s="1"/>
      <c r="BZ868" s="1"/>
      <c r="CA868" s="1"/>
      <c r="CB868" s="1"/>
      <c r="CC868" s="1"/>
      <c r="CD868" s="1"/>
      <c r="CE868" s="1"/>
      <c r="CF868" s="1"/>
      <c r="CG868" s="1"/>
      <c r="CH868" s="1"/>
      <c r="CI868" s="1"/>
      <c r="CJ868" s="1"/>
      <c r="CK868" s="1"/>
      <c r="CL868" s="1"/>
      <c r="CM868" s="1"/>
    </row>
    <row r="869" spans="1:91" x14ac:dyDescent="0.4">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c r="BD869" s="1"/>
      <c r="BE869" s="1"/>
      <c r="BF869" s="1"/>
      <c r="BG869" s="1"/>
      <c r="BH869" s="1"/>
      <c r="BI869" s="1"/>
      <c r="BJ869" s="1"/>
      <c r="BK869" s="1"/>
      <c r="BL869" s="1"/>
      <c r="BM869" s="1"/>
      <c r="BN869" s="1"/>
      <c r="BO869" s="1"/>
      <c r="BP869" s="1"/>
      <c r="BQ869" s="1"/>
      <c r="BR869" s="1"/>
      <c r="BS869" s="1"/>
      <c r="BT869" s="1"/>
      <c r="BU869" s="1"/>
      <c r="BV869" s="1"/>
      <c r="BW869" s="1"/>
      <c r="BX869" s="1"/>
      <c r="BY869" s="1"/>
      <c r="BZ869" s="1"/>
      <c r="CA869" s="1"/>
      <c r="CB869" s="1"/>
      <c r="CC869" s="1"/>
      <c r="CD869" s="1"/>
      <c r="CE869" s="1"/>
      <c r="CF869" s="1"/>
      <c r="CG869" s="1"/>
      <c r="CH869" s="1"/>
      <c r="CI869" s="1"/>
      <c r="CJ869" s="1"/>
      <c r="CK869" s="1"/>
      <c r="CL869" s="1"/>
      <c r="CM869" s="1"/>
    </row>
    <row r="870" spans="1:91" x14ac:dyDescent="0.4">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c r="BD870" s="1"/>
      <c r="BE870" s="1"/>
      <c r="BF870" s="1"/>
      <c r="BG870" s="1"/>
      <c r="BH870" s="1"/>
      <c r="BI870" s="1"/>
      <c r="BJ870" s="1"/>
      <c r="BK870" s="1"/>
      <c r="BL870" s="1"/>
      <c r="BM870" s="1"/>
      <c r="BN870" s="1"/>
      <c r="BO870" s="1"/>
      <c r="BP870" s="1"/>
      <c r="BQ870" s="1"/>
      <c r="BR870" s="1"/>
      <c r="BS870" s="1"/>
      <c r="BT870" s="1"/>
      <c r="BU870" s="1"/>
      <c r="BV870" s="1"/>
      <c r="BW870" s="1"/>
      <c r="BX870" s="1"/>
      <c r="BY870" s="1"/>
      <c r="BZ870" s="1"/>
      <c r="CA870" s="1"/>
      <c r="CB870" s="1"/>
      <c r="CC870" s="1"/>
      <c r="CD870" s="1"/>
      <c r="CE870" s="1"/>
      <c r="CF870" s="1"/>
      <c r="CG870" s="1"/>
      <c r="CH870" s="1"/>
      <c r="CI870" s="1"/>
      <c r="CJ870" s="1"/>
      <c r="CK870" s="1"/>
      <c r="CL870" s="1"/>
      <c r="CM870" s="1"/>
    </row>
    <row r="871" spans="1:91" x14ac:dyDescent="0.4">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c r="BD871" s="1"/>
      <c r="BE871" s="1"/>
      <c r="BF871" s="1"/>
      <c r="BG871" s="1"/>
      <c r="BH871" s="1"/>
      <c r="BI871" s="1"/>
      <c r="BJ871" s="1"/>
      <c r="BK871" s="1"/>
      <c r="BL871" s="1"/>
      <c r="BM871" s="1"/>
      <c r="BN871" s="1"/>
      <c r="BO871" s="1"/>
      <c r="BP871" s="1"/>
      <c r="BQ871" s="1"/>
      <c r="BR871" s="1"/>
      <c r="BS871" s="1"/>
      <c r="BT871" s="1"/>
      <c r="BU871" s="1"/>
      <c r="BV871" s="1"/>
      <c r="BW871" s="1"/>
      <c r="BX871" s="1"/>
      <c r="BY871" s="1"/>
      <c r="BZ871" s="1"/>
      <c r="CA871" s="1"/>
      <c r="CB871" s="1"/>
      <c r="CC871" s="1"/>
      <c r="CD871" s="1"/>
      <c r="CE871" s="1"/>
      <c r="CF871" s="1"/>
      <c r="CG871" s="1"/>
      <c r="CH871" s="1"/>
      <c r="CI871" s="1"/>
      <c r="CJ871" s="1"/>
      <c r="CK871" s="1"/>
      <c r="CL871" s="1"/>
      <c r="CM871" s="1"/>
    </row>
    <row r="872" spans="1:91" x14ac:dyDescent="0.4">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c r="BD872" s="1"/>
      <c r="BE872" s="1"/>
      <c r="BF872" s="1"/>
      <c r="BG872" s="1"/>
      <c r="BH872" s="1"/>
      <c r="BI872" s="1"/>
      <c r="BJ872" s="1"/>
      <c r="BK872" s="1"/>
      <c r="BL872" s="1"/>
      <c r="BM872" s="1"/>
      <c r="BN872" s="1"/>
      <c r="BO872" s="1"/>
      <c r="BP872" s="1"/>
      <c r="BQ872" s="1"/>
      <c r="BR872" s="1"/>
      <c r="BS872" s="1"/>
      <c r="BT872" s="1"/>
      <c r="BU872" s="1"/>
      <c r="BV872" s="1"/>
      <c r="BW872" s="1"/>
      <c r="BX872" s="1"/>
      <c r="BY872" s="1"/>
      <c r="BZ872" s="1"/>
      <c r="CA872" s="1"/>
      <c r="CB872" s="1"/>
      <c r="CC872" s="1"/>
      <c r="CD872" s="1"/>
      <c r="CE872" s="1"/>
      <c r="CF872" s="1"/>
      <c r="CG872" s="1"/>
      <c r="CH872" s="1"/>
      <c r="CI872" s="1"/>
      <c r="CJ872" s="1"/>
      <c r="CK872" s="1"/>
      <c r="CL872" s="1"/>
      <c r="CM872" s="1"/>
    </row>
    <row r="873" spans="1:91" x14ac:dyDescent="0.4">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c r="BD873" s="1"/>
      <c r="BE873" s="1"/>
      <c r="BF873" s="1"/>
      <c r="BG873" s="1"/>
      <c r="BH873" s="1"/>
      <c r="BI873" s="1"/>
      <c r="BJ873" s="1"/>
      <c r="BK873" s="1"/>
      <c r="BL873" s="1"/>
      <c r="BM873" s="1"/>
      <c r="BN873" s="1"/>
      <c r="BO873" s="1"/>
      <c r="BP873" s="1"/>
      <c r="BQ873" s="1"/>
      <c r="BR873" s="1"/>
      <c r="BS873" s="1"/>
      <c r="BT873" s="1"/>
      <c r="BU873" s="1"/>
      <c r="BV873" s="1"/>
      <c r="BW873" s="1"/>
      <c r="BX873" s="1"/>
      <c r="BY873" s="1"/>
      <c r="BZ873" s="1"/>
      <c r="CA873" s="1"/>
      <c r="CB873" s="1"/>
      <c r="CC873" s="1"/>
      <c r="CD873" s="1"/>
      <c r="CE873" s="1"/>
      <c r="CF873" s="1"/>
      <c r="CG873" s="1"/>
      <c r="CH873" s="1"/>
      <c r="CI873" s="1"/>
      <c r="CJ873" s="1"/>
      <c r="CK873" s="1"/>
      <c r="CL873" s="1"/>
      <c r="CM873" s="1"/>
    </row>
    <row r="874" spans="1:91" x14ac:dyDescent="0.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c r="BD874" s="1"/>
      <c r="BE874" s="1"/>
      <c r="BF874" s="1"/>
      <c r="BG874" s="1"/>
      <c r="BH874" s="1"/>
      <c r="BI874" s="1"/>
      <c r="BJ874" s="1"/>
      <c r="BK874" s="1"/>
      <c r="BL874" s="1"/>
      <c r="BM874" s="1"/>
      <c r="BN874" s="1"/>
      <c r="BO874" s="1"/>
      <c r="BP874" s="1"/>
      <c r="BQ874" s="1"/>
      <c r="BR874" s="1"/>
      <c r="BS874" s="1"/>
      <c r="BT874" s="1"/>
      <c r="BU874" s="1"/>
      <c r="BV874" s="1"/>
      <c r="BW874" s="1"/>
      <c r="BX874" s="1"/>
      <c r="BY874" s="1"/>
      <c r="BZ874" s="1"/>
      <c r="CA874" s="1"/>
      <c r="CB874" s="1"/>
      <c r="CC874" s="1"/>
      <c r="CD874" s="1"/>
      <c r="CE874" s="1"/>
      <c r="CF874" s="1"/>
      <c r="CG874" s="1"/>
      <c r="CH874" s="1"/>
      <c r="CI874" s="1"/>
      <c r="CJ874" s="1"/>
      <c r="CK874" s="1"/>
      <c r="CL874" s="1"/>
      <c r="CM874" s="1"/>
    </row>
    <row r="875" spans="1:91" x14ac:dyDescent="0.4">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c r="BD875" s="1"/>
      <c r="BE875" s="1"/>
      <c r="BF875" s="1"/>
      <c r="BG875" s="1"/>
      <c r="BH875" s="1"/>
      <c r="BI875" s="1"/>
      <c r="BJ875" s="1"/>
      <c r="BK875" s="1"/>
      <c r="BL875" s="1"/>
      <c r="BM875" s="1"/>
      <c r="BN875" s="1"/>
      <c r="BO875" s="1"/>
      <c r="BP875" s="1"/>
      <c r="BQ875" s="1"/>
      <c r="BR875" s="1"/>
      <c r="BS875" s="1"/>
      <c r="BT875" s="1"/>
      <c r="BU875" s="1"/>
      <c r="BV875" s="1"/>
      <c r="BW875" s="1"/>
      <c r="BX875" s="1"/>
      <c r="BY875" s="1"/>
      <c r="BZ875" s="1"/>
      <c r="CA875" s="1"/>
      <c r="CB875" s="1"/>
      <c r="CC875" s="1"/>
      <c r="CD875" s="1"/>
      <c r="CE875" s="1"/>
      <c r="CF875" s="1"/>
      <c r="CG875" s="1"/>
      <c r="CH875" s="1"/>
      <c r="CI875" s="1"/>
      <c r="CJ875" s="1"/>
      <c r="CK875" s="1"/>
      <c r="CL875" s="1"/>
      <c r="CM875" s="1"/>
    </row>
    <row r="876" spans="1:91" x14ac:dyDescent="0.4">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c r="BD876" s="1"/>
      <c r="BE876" s="1"/>
      <c r="BF876" s="1"/>
      <c r="BG876" s="1"/>
      <c r="BH876" s="1"/>
      <c r="BI876" s="1"/>
      <c r="BJ876" s="1"/>
      <c r="BK876" s="1"/>
      <c r="BL876" s="1"/>
      <c r="BM876" s="1"/>
      <c r="BN876" s="1"/>
      <c r="BO876" s="1"/>
      <c r="BP876" s="1"/>
      <c r="BQ876" s="1"/>
      <c r="BR876" s="1"/>
      <c r="BS876" s="1"/>
      <c r="BT876" s="1"/>
      <c r="BU876" s="1"/>
      <c r="BV876" s="1"/>
      <c r="BW876" s="1"/>
      <c r="BX876" s="1"/>
      <c r="BY876" s="1"/>
      <c r="BZ876" s="1"/>
      <c r="CA876" s="1"/>
      <c r="CB876" s="1"/>
      <c r="CC876" s="1"/>
      <c r="CD876" s="1"/>
      <c r="CE876" s="1"/>
      <c r="CF876" s="1"/>
      <c r="CG876" s="1"/>
      <c r="CH876" s="1"/>
      <c r="CI876" s="1"/>
      <c r="CJ876" s="1"/>
      <c r="CK876" s="1"/>
      <c r="CL876" s="1"/>
      <c r="CM876" s="1"/>
    </row>
    <row r="877" spans="1:91" x14ac:dyDescent="0.4">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c r="BD877" s="1"/>
      <c r="BE877" s="1"/>
      <c r="BF877" s="1"/>
      <c r="BG877" s="1"/>
      <c r="BH877" s="1"/>
      <c r="BI877" s="1"/>
      <c r="BJ877" s="1"/>
      <c r="BK877" s="1"/>
      <c r="BL877" s="1"/>
      <c r="BM877" s="1"/>
      <c r="BN877" s="1"/>
      <c r="BO877" s="1"/>
      <c r="BP877" s="1"/>
      <c r="BQ877" s="1"/>
      <c r="BR877" s="1"/>
      <c r="BS877" s="1"/>
      <c r="BT877" s="1"/>
      <c r="BU877" s="1"/>
      <c r="BV877" s="1"/>
      <c r="BW877" s="1"/>
      <c r="BX877" s="1"/>
      <c r="BY877" s="1"/>
      <c r="BZ877" s="1"/>
      <c r="CA877" s="1"/>
      <c r="CB877" s="1"/>
      <c r="CC877" s="1"/>
      <c r="CD877" s="1"/>
      <c r="CE877" s="1"/>
      <c r="CF877" s="1"/>
      <c r="CG877" s="1"/>
      <c r="CH877" s="1"/>
      <c r="CI877" s="1"/>
      <c r="CJ877" s="1"/>
      <c r="CK877" s="1"/>
      <c r="CL877" s="1"/>
      <c r="CM877" s="1"/>
    </row>
    <row r="878" spans="1:91" x14ac:dyDescent="0.4">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c r="BD878" s="1"/>
      <c r="BE878" s="1"/>
      <c r="BF878" s="1"/>
      <c r="BG878" s="1"/>
      <c r="BH878" s="1"/>
      <c r="BI878" s="1"/>
      <c r="BJ878" s="1"/>
      <c r="BK878" s="1"/>
      <c r="BL878" s="1"/>
      <c r="BM878" s="1"/>
      <c r="BN878" s="1"/>
      <c r="BO878" s="1"/>
      <c r="BP878" s="1"/>
      <c r="BQ878" s="1"/>
      <c r="BR878" s="1"/>
      <c r="BS878" s="1"/>
      <c r="BT878" s="1"/>
      <c r="BU878" s="1"/>
      <c r="BV878" s="1"/>
      <c r="BW878" s="1"/>
      <c r="BX878" s="1"/>
      <c r="BY878" s="1"/>
      <c r="BZ878" s="1"/>
      <c r="CA878" s="1"/>
      <c r="CB878" s="1"/>
      <c r="CC878" s="1"/>
      <c r="CD878" s="1"/>
      <c r="CE878" s="1"/>
      <c r="CF878" s="1"/>
      <c r="CG878" s="1"/>
      <c r="CH878" s="1"/>
      <c r="CI878" s="1"/>
      <c r="CJ878" s="1"/>
      <c r="CK878" s="1"/>
      <c r="CL878" s="1"/>
      <c r="CM878" s="1"/>
    </row>
    <row r="879" spans="1:91" x14ac:dyDescent="0.4">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c r="BD879" s="1"/>
      <c r="BE879" s="1"/>
      <c r="BF879" s="1"/>
      <c r="BG879" s="1"/>
      <c r="BH879" s="1"/>
      <c r="BI879" s="1"/>
      <c r="BJ879" s="1"/>
      <c r="BK879" s="1"/>
      <c r="BL879" s="1"/>
      <c r="BM879" s="1"/>
      <c r="BN879" s="1"/>
      <c r="BO879" s="1"/>
      <c r="BP879" s="1"/>
      <c r="BQ879" s="1"/>
      <c r="BR879" s="1"/>
      <c r="BS879" s="1"/>
      <c r="BT879" s="1"/>
      <c r="BU879" s="1"/>
      <c r="BV879" s="1"/>
      <c r="BW879" s="1"/>
      <c r="BX879" s="1"/>
      <c r="BY879" s="1"/>
      <c r="BZ879" s="1"/>
      <c r="CA879" s="1"/>
      <c r="CB879" s="1"/>
      <c r="CC879" s="1"/>
      <c r="CD879" s="1"/>
      <c r="CE879" s="1"/>
      <c r="CF879" s="1"/>
      <c r="CG879" s="1"/>
      <c r="CH879" s="1"/>
      <c r="CI879" s="1"/>
      <c r="CJ879" s="1"/>
      <c r="CK879" s="1"/>
      <c r="CL879" s="1"/>
      <c r="CM879" s="1"/>
    </row>
    <row r="880" spans="1:91" x14ac:dyDescent="0.4">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c r="BD880" s="1"/>
      <c r="BE880" s="1"/>
      <c r="BF880" s="1"/>
      <c r="BG880" s="1"/>
      <c r="BH880" s="1"/>
      <c r="BI880" s="1"/>
      <c r="BJ880" s="1"/>
      <c r="BK880" s="1"/>
      <c r="BL880" s="1"/>
      <c r="BM880" s="1"/>
      <c r="BN880" s="1"/>
      <c r="BO880" s="1"/>
      <c r="BP880" s="1"/>
      <c r="BQ880" s="1"/>
      <c r="BR880" s="1"/>
      <c r="BS880" s="1"/>
      <c r="BT880" s="1"/>
      <c r="BU880" s="1"/>
      <c r="BV880" s="1"/>
      <c r="BW880" s="1"/>
      <c r="BX880" s="1"/>
      <c r="BY880" s="1"/>
      <c r="BZ880" s="1"/>
      <c r="CA880" s="1"/>
      <c r="CB880" s="1"/>
      <c r="CC880" s="1"/>
      <c r="CD880" s="1"/>
      <c r="CE880" s="1"/>
      <c r="CF880" s="1"/>
      <c r="CG880" s="1"/>
      <c r="CH880" s="1"/>
      <c r="CI880" s="1"/>
      <c r="CJ880" s="1"/>
      <c r="CK880" s="1"/>
      <c r="CL880" s="1"/>
      <c r="CM880" s="1"/>
    </row>
    <row r="881" spans="1:91" x14ac:dyDescent="0.4">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c r="BD881" s="1"/>
      <c r="BE881" s="1"/>
      <c r="BF881" s="1"/>
      <c r="BG881" s="1"/>
      <c r="BH881" s="1"/>
      <c r="BI881" s="1"/>
      <c r="BJ881" s="1"/>
      <c r="BK881" s="1"/>
      <c r="BL881" s="1"/>
      <c r="BM881" s="1"/>
      <c r="BN881" s="1"/>
      <c r="BO881" s="1"/>
      <c r="BP881" s="1"/>
      <c r="BQ881" s="1"/>
      <c r="BR881" s="1"/>
      <c r="BS881" s="1"/>
      <c r="BT881" s="1"/>
      <c r="BU881" s="1"/>
      <c r="BV881" s="1"/>
      <c r="BW881" s="1"/>
      <c r="BX881" s="1"/>
      <c r="BY881" s="1"/>
      <c r="BZ881" s="1"/>
      <c r="CA881" s="1"/>
      <c r="CB881" s="1"/>
      <c r="CC881" s="1"/>
      <c r="CD881" s="1"/>
      <c r="CE881" s="1"/>
      <c r="CF881" s="1"/>
      <c r="CG881" s="1"/>
      <c r="CH881" s="1"/>
      <c r="CI881" s="1"/>
      <c r="CJ881" s="1"/>
      <c r="CK881" s="1"/>
      <c r="CL881" s="1"/>
      <c r="CM881" s="1"/>
    </row>
    <row r="882" spans="1:91" x14ac:dyDescent="0.4">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1"/>
      <c r="BE882" s="1"/>
      <c r="BF882" s="1"/>
      <c r="BG882" s="1"/>
      <c r="BH882" s="1"/>
      <c r="BI882" s="1"/>
      <c r="BJ882" s="1"/>
      <c r="BK882" s="1"/>
      <c r="BL882" s="1"/>
      <c r="BM882" s="1"/>
      <c r="BN882" s="1"/>
      <c r="BO882" s="1"/>
      <c r="BP882" s="1"/>
      <c r="BQ882" s="1"/>
      <c r="BR882" s="1"/>
      <c r="BS882" s="1"/>
      <c r="BT882" s="1"/>
      <c r="BU882" s="1"/>
      <c r="BV882" s="1"/>
      <c r="BW882" s="1"/>
      <c r="BX882" s="1"/>
      <c r="BY882" s="1"/>
      <c r="BZ882" s="1"/>
      <c r="CA882" s="1"/>
      <c r="CB882" s="1"/>
      <c r="CC882" s="1"/>
      <c r="CD882" s="1"/>
      <c r="CE882" s="1"/>
      <c r="CF882" s="1"/>
      <c r="CG882" s="1"/>
      <c r="CH882" s="1"/>
      <c r="CI882" s="1"/>
      <c r="CJ882" s="1"/>
      <c r="CK882" s="1"/>
      <c r="CL882" s="1"/>
      <c r="CM882" s="1"/>
    </row>
    <row r="883" spans="1:91" x14ac:dyDescent="0.4">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c r="BD883" s="1"/>
      <c r="BE883" s="1"/>
      <c r="BF883" s="1"/>
      <c r="BG883" s="1"/>
      <c r="BH883" s="1"/>
      <c r="BI883" s="1"/>
      <c r="BJ883" s="1"/>
      <c r="BK883" s="1"/>
      <c r="BL883" s="1"/>
      <c r="BM883" s="1"/>
      <c r="BN883" s="1"/>
      <c r="BO883" s="1"/>
      <c r="BP883" s="1"/>
      <c r="BQ883" s="1"/>
      <c r="BR883" s="1"/>
      <c r="BS883" s="1"/>
      <c r="BT883" s="1"/>
      <c r="BU883" s="1"/>
      <c r="BV883" s="1"/>
      <c r="BW883" s="1"/>
      <c r="BX883" s="1"/>
      <c r="BY883" s="1"/>
      <c r="BZ883" s="1"/>
      <c r="CA883" s="1"/>
      <c r="CB883" s="1"/>
      <c r="CC883" s="1"/>
      <c r="CD883" s="1"/>
      <c r="CE883" s="1"/>
      <c r="CF883" s="1"/>
      <c r="CG883" s="1"/>
      <c r="CH883" s="1"/>
      <c r="CI883" s="1"/>
      <c r="CJ883" s="1"/>
      <c r="CK883" s="1"/>
      <c r="CL883" s="1"/>
      <c r="CM883" s="1"/>
    </row>
    <row r="884" spans="1:91" x14ac:dyDescent="0.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1"/>
      <c r="BE884" s="1"/>
      <c r="BF884" s="1"/>
      <c r="BG884" s="1"/>
      <c r="BH884" s="1"/>
      <c r="BI884" s="1"/>
      <c r="BJ884" s="1"/>
      <c r="BK884" s="1"/>
      <c r="BL884" s="1"/>
      <c r="BM884" s="1"/>
      <c r="BN884" s="1"/>
      <c r="BO884" s="1"/>
      <c r="BP884" s="1"/>
      <c r="BQ884" s="1"/>
      <c r="BR884" s="1"/>
      <c r="BS884" s="1"/>
      <c r="BT884" s="1"/>
      <c r="BU884" s="1"/>
      <c r="BV884" s="1"/>
      <c r="BW884" s="1"/>
      <c r="BX884" s="1"/>
      <c r="BY884" s="1"/>
      <c r="BZ884" s="1"/>
      <c r="CA884" s="1"/>
      <c r="CB884" s="1"/>
      <c r="CC884" s="1"/>
      <c r="CD884" s="1"/>
      <c r="CE884" s="1"/>
      <c r="CF884" s="1"/>
      <c r="CG884" s="1"/>
      <c r="CH884" s="1"/>
      <c r="CI884" s="1"/>
      <c r="CJ884" s="1"/>
      <c r="CK884" s="1"/>
      <c r="CL884" s="1"/>
      <c r="CM884" s="1"/>
    </row>
    <row r="885" spans="1:91" x14ac:dyDescent="0.4">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c r="BD885" s="1"/>
      <c r="BE885" s="1"/>
      <c r="BF885" s="1"/>
      <c r="BG885" s="1"/>
      <c r="BH885" s="1"/>
      <c r="BI885" s="1"/>
      <c r="BJ885" s="1"/>
      <c r="BK885" s="1"/>
      <c r="BL885" s="1"/>
      <c r="BM885" s="1"/>
      <c r="BN885" s="1"/>
      <c r="BO885" s="1"/>
      <c r="BP885" s="1"/>
      <c r="BQ885" s="1"/>
      <c r="BR885" s="1"/>
      <c r="BS885" s="1"/>
      <c r="BT885" s="1"/>
      <c r="BU885" s="1"/>
      <c r="BV885" s="1"/>
      <c r="BW885" s="1"/>
      <c r="BX885" s="1"/>
      <c r="BY885" s="1"/>
      <c r="BZ885" s="1"/>
      <c r="CA885" s="1"/>
      <c r="CB885" s="1"/>
      <c r="CC885" s="1"/>
      <c r="CD885" s="1"/>
      <c r="CE885" s="1"/>
      <c r="CF885" s="1"/>
      <c r="CG885" s="1"/>
      <c r="CH885" s="1"/>
      <c r="CI885" s="1"/>
      <c r="CJ885" s="1"/>
      <c r="CK885" s="1"/>
      <c r="CL885" s="1"/>
      <c r="CM885" s="1"/>
    </row>
    <row r="886" spans="1:91" x14ac:dyDescent="0.4">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1"/>
      <c r="BE886" s="1"/>
      <c r="BF886" s="1"/>
      <c r="BG886" s="1"/>
      <c r="BH886" s="1"/>
      <c r="BI886" s="1"/>
      <c r="BJ886" s="1"/>
      <c r="BK886" s="1"/>
      <c r="BL886" s="1"/>
      <c r="BM886" s="1"/>
      <c r="BN886" s="1"/>
      <c r="BO886" s="1"/>
      <c r="BP886" s="1"/>
      <c r="BQ886" s="1"/>
      <c r="BR886" s="1"/>
      <c r="BS886" s="1"/>
      <c r="BT886" s="1"/>
      <c r="BU886" s="1"/>
      <c r="BV886" s="1"/>
      <c r="BW886" s="1"/>
      <c r="BX886" s="1"/>
      <c r="BY886" s="1"/>
      <c r="BZ886" s="1"/>
      <c r="CA886" s="1"/>
      <c r="CB886" s="1"/>
      <c r="CC886" s="1"/>
      <c r="CD886" s="1"/>
      <c r="CE886" s="1"/>
      <c r="CF886" s="1"/>
      <c r="CG886" s="1"/>
      <c r="CH886" s="1"/>
      <c r="CI886" s="1"/>
      <c r="CJ886" s="1"/>
      <c r="CK886" s="1"/>
      <c r="CL886" s="1"/>
      <c r="CM886" s="1"/>
    </row>
    <row r="887" spans="1:91" x14ac:dyDescent="0.4">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c r="BD887" s="1"/>
      <c r="BE887" s="1"/>
      <c r="BF887" s="1"/>
      <c r="BG887" s="1"/>
      <c r="BH887" s="1"/>
      <c r="BI887" s="1"/>
      <c r="BJ887" s="1"/>
      <c r="BK887" s="1"/>
      <c r="BL887" s="1"/>
      <c r="BM887" s="1"/>
      <c r="BN887" s="1"/>
      <c r="BO887" s="1"/>
      <c r="BP887" s="1"/>
      <c r="BQ887" s="1"/>
      <c r="BR887" s="1"/>
      <c r="BS887" s="1"/>
      <c r="BT887" s="1"/>
      <c r="BU887" s="1"/>
      <c r="BV887" s="1"/>
      <c r="BW887" s="1"/>
      <c r="BX887" s="1"/>
      <c r="BY887" s="1"/>
      <c r="BZ887" s="1"/>
      <c r="CA887" s="1"/>
      <c r="CB887" s="1"/>
      <c r="CC887" s="1"/>
      <c r="CD887" s="1"/>
      <c r="CE887" s="1"/>
      <c r="CF887" s="1"/>
      <c r="CG887" s="1"/>
      <c r="CH887" s="1"/>
      <c r="CI887" s="1"/>
      <c r="CJ887" s="1"/>
      <c r="CK887" s="1"/>
      <c r="CL887" s="1"/>
      <c r="CM887" s="1"/>
    </row>
    <row r="888" spans="1:91" x14ac:dyDescent="0.4">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c r="BD888" s="1"/>
      <c r="BE888" s="1"/>
      <c r="BF888" s="1"/>
      <c r="BG888" s="1"/>
      <c r="BH888" s="1"/>
      <c r="BI888" s="1"/>
      <c r="BJ888" s="1"/>
      <c r="BK888" s="1"/>
      <c r="BL888" s="1"/>
      <c r="BM888" s="1"/>
      <c r="BN888" s="1"/>
      <c r="BO888" s="1"/>
      <c r="BP888" s="1"/>
      <c r="BQ888" s="1"/>
      <c r="BR888" s="1"/>
      <c r="BS888" s="1"/>
      <c r="BT888" s="1"/>
      <c r="BU888" s="1"/>
      <c r="BV888" s="1"/>
      <c r="BW888" s="1"/>
      <c r="BX888" s="1"/>
      <c r="BY888" s="1"/>
      <c r="BZ888" s="1"/>
      <c r="CA888" s="1"/>
      <c r="CB888" s="1"/>
      <c r="CC888" s="1"/>
      <c r="CD888" s="1"/>
      <c r="CE888" s="1"/>
      <c r="CF888" s="1"/>
      <c r="CG888" s="1"/>
      <c r="CH888" s="1"/>
      <c r="CI888" s="1"/>
      <c r="CJ888" s="1"/>
      <c r="CK888" s="1"/>
      <c r="CL888" s="1"/>
      <c r="CM888" s="1"/>
    </row>
    <row r="889" spans="1:91" x14ac:dyDescent="0.4">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c r="BD889" s="1"/>
      <c r="BE889" s="1"/>
      <c r="BF889" s="1"/>
      <c r="BG889" s="1"/>
      <c r="BH889" s="1"/>
      <c r="BI889" s="1"/>
      <c r="BJ889" s="1"/>
      <c r="BK889" s="1"/>
      <c r="BL889" s="1"/>
      <c r="BM889" s="1"/>
      <c r="BN889" s="1"/>
      <c r="BO889" s="1"/>
      <c r="BP889" s="1"/>
      <c r="BQ889" s="1"/>
      <c r="BR889" s="1"/>
      <c r="BS889" s="1"/>
      <c r="BT889" s="1"/>
      <c r="BU889" s="1"/>
      <c r="BV889" s="1"/>
      <c r="BW889" s="1"/>
      <c r="BX889" s="1"/>
      <c r="BY889" s="1"/>
      <c r="BZ889" s="1"/>
      <c r="CA889" s="1"/>
      <c r="CB889" s="1"/>
      <c r="CC889" s="1"/>
      <c r="CD889" s="1"/>
      <c r="CE889" s="1"/>
      <c r="CF889" s="1"/>
      <c r="CG889" s="1"/>
      <c r="CH889" s="1"/>
      <c r="CI889" s="1"/>
      <c r="CJ889" s="1"/>
      <c r="CK889" s="1"/>
      <c r="CL889" s="1"/>
      <c r="CM889" s="1"/>
    </row>
    <row r="890" spans="1:91" x14ac:dyDescent="0.4">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c r="BD890" s="1"/>
      <c r="BE890" s="1"/>
      <c r="BF890" s="1"/>
      <c r="BG890" s="1"/>
      <c r="BH890" s="1"/>
      <c r="BI890" s="1"/>
      <c r="BJ890" s="1"/>
      <c r="BK890" s="1"/>
      <c r="BL890" s="1"/>
      <c r="BM890" s="1"/>
      <c r="BN890" s="1"/>
      <c r="BO890" s="1"/>
      <c r="BP890" s="1"/>
      <c r="BQ890" s="1"/>
      <c r="BR890" s="1"/>
      <c r="BS890" s="1"/>
      <c r="BT890" s="1"/>
      <c r="BU890" s="1"/>
      <c r="BV890" s="1"/>
      <c r="BW890" s="1"/>
      <c r="BX890" s="1"/>
      <c r="BY890" s="1"/>
      <c r="BZ890" s="1"/>
      <c r="CA890" s="1"/>
      <c r="CB890" s="1"/>
      <c r="CC890" s="1"/>
      <c r="CD890" s="1"/>
      <c r="CE890" s="1"/>
      <c r="CF890" s="1"/>
      <c r="CG890" s="1"/>
      <c r="CH890" s="1"/>
      <c r="CI890" s="1"/>
      <c r="CJ890" s="1"/>
      <c r="CK890" s="1"/>
      <c r="CL890" s="1"/>
      <c r="CM890" s="1"/>
    </row>
    <row r="891" spans="1:91" x14ac:dyDescent="0.4">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c r="BD891" s="1"/>
      <c r="BE891" s="1"/>
      <c r="BF891" s="1"/>
      <c r="BG891" s="1"/>
      <c r="BH891" s="1"/>
      <c r="BI891" s="1"/>
      <c r="BJ891" s="1"/>
      <c r="BK891" s="1"/>
      <c r="BL891" s="1"/>
      <c r="BM891" s="1"/>
      <c r="BN891" s="1"/>
      <c r="BO891" s="1"/>
      <c r="BP891" s="1"/>
      <c r="BQ891" s="1"/>
      <c r="BR891" s="1"/>
      <c r="BS891" s="1"/>
      <c r="BT891" s="1"/>
      <c r="BU891" s="1"/>
      <c r="BV891" s="1"/>
      <c r="BW891" s="1"/>
      <c r="BX891" s="1"/>
      <c r="BY891" s="1"/>
      <c r="BZ891" s="1"/>
      <c r="CA891" s="1"/>
      <c r="CB891" s="1"/>
      <c r="CC891" s="1"/>
      <c r="CD891" s="1"/>
      <c r="CE891" s="1"/>
      <c r="CF891" s="1"/>
      <c r="CG891" s="1"/>
      <c r="CH891" s="1"/>
      <c r="CI891" s="1"/>
      <c r="CJ891" s="1"/>
      <c r="CK891" s="1"/>
      <c r="CL891" s="1"/>
      <c r="CM891" s="1"/>
    </row>
    <row r="892" spans="1:91" x14ac:dyDescent="0.4">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c r="BD892" s="1"/>
      <c r="BE892" s="1"/>
      <c r="BF892" s="1"/>
      <c r="BG892" s="1"/>
      <c r="BH892" s="1"/>
      <c r="BI892" s="1"/>
      <c r="BJ892" s="1"/>
      <c r="BK892" s="1"/>
      <c r="BL892" s="1"/>
      <c r="BM892" s="1"/>
      <c r="BN892" s="1"/>
      <c r="BO892" s="1"/>
      <c r="BP892" s="1"/>
      <c r="BQ892" s="1"/>
      <c r="BR892" s="1"/>
      <c r="BS892" s="1"/>
      <c r="BT892" s="1"/>
      <c r="BU892" s="1"/>
      <c r="BV892" s="1"/>
      <c r="BW892" s="1"/>
      <c r="BX892" s="1"/>
      <c r="BY892" s="1"/>
      <c r="BZ892" s="1"/>
      <c r="CA892" s="1"/>
      <c r="CB892" s="1"/>
      <c r="CC892" s="1"/>
      <c r="CD892" s="1"/>
      <c r="CE892" s="1"/>
      <c r="CF892" s="1"/>
      <c r="CG892" s="1"/>
      <c r="CH892" s="1"/>
      <c r="CI892" s="1"/>
      <c r="CJ892" s="1"/>
      <c r="CK892" s="1"/>
      <c r="CL892" s="1"/>
      <c r="CM892" s="1"/>
    </row>
    <row r="893" spans="1:91" x14ac:dyDescent="0.4">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c r="BD893" s="1"/>
      <c r="BE893" s="1"/>
      <c r="BF893" s="1"/>
      <c r="BG893" s="1"/>
      <c r="BH893" s="1"/>
      <c r="BI893" s="1"/>
      <c r="BJ893" s="1"/>
      <c r="BK893" s="1"/>
      <c r="BL893" s="1"/>
      <c r="BM893" s="1"/>
      <c r="BN893" s="1"/>
      <c r="BO893" s="1"/>
      <c r="BP893" s="1"/>
      <c r="BQ893" s="1"/>
      <c r="BR893" s="1"/>
      <c r="BS893" s="1"/>
      <c r="BT893" s="1"/>
      <c r="BU893" s="1"/>
      <c r="BV893" s="1"/>
      <c r="BW893" s="1"/>
      <c r="BX893" s="1"/>
      <c r="BY893" s="1"/>
      <c r="BZ893" s="1"/>
      <c r="CA893" s="1"/>
      <c r="CB893" s="1"/>
      <c r="CC893" s="1"/>
      <c r="CD893" s="1"/>
      <c r="CE893" s="1"/>
      <c r="CF893" s="1"/>
      <c r="CG893" s="1"/>
      <c r="CH893" s="1"/>
      <c r="CI893" s="1"/>
      <c r="CJ893" s="1"/>
      <c r="CK893" s="1"/>
      <c r="CL893" s="1"/>
      <c r="CM893" s="1"/>
    </row>
    <row r="894" spans="1:91" x14ac:dyDescent="0.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c r="BD894" s="1"/>
      <c r="BE894" s="1"/>
      <c r="BF894" s="1"/>
      <c r="BG894" s="1"/>
      <c r="BH894" s="1"/>
      <c r="BI894" s="1"/>
      <c r="BJ894" s="1"/>
      <c r="BK894" s="1"/>
      <c r="BL894" s="1"/>
      <c r="BM894" s="1"/>
      <c r="BN894" s="1"/>
      <c r="BO894" s="1"/>
      <c r="BP894" s="1"/>
      <c r="BQ894" s="1"/>
      <c r="BR894" s="1"/>
      <c r="BS894" s="1"/>
      <c r="BT894" s="1"/>
      <c r="BU894" s="1"/>
      <c r="BV894" s="1"/>
      <c r="BW894" s="1"/>
      <c r="BX894" s="1"/>
      <c r="BY894" s="1"/>
      <c r="BZ894" s="1"/>
      <c r="CA894" s="1"/>
      <c r="CB894" s="1"/>
      <c r="CC894" s="1"/>
      <c r="CD894" s="1"/>
      <c r="CE894" s="1"/>
      <c r="CF894" s="1"/>
      <c r="CG894" s="1"/>
      <c r="CH894" s="1"/>
      <c r="CI894" s="1"/>
      <c r="CJ894" s="1"/>
      <c r="CK894" s="1"/>
      <c r="CL894" s="1"/>
      <c r="CM894" s="1"/>
    </row>
    <row r="895" spans="1:91" x14ac:dyDescent="0.4">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c r="BD895" s="1"/>
      <c r="BE895" s="1"/>
      <c r="BF895" s="1"/>
      <c r="BG895" s="1"/>
      <c r="BH895" s="1"/>
      <c r="BI895" s="1"/>
      <c r="BJ895" s="1"/>
      <c r="BK895" s="1"/>
      <c r="BL895" s="1"/>
      <c r="BM895" s="1"/>
      <c r="BN895" s="1"/>
      <c r="BO895" s="1"/>
      <c r="BP895" s="1"/>
      <c r="BQ895" s="1"/>
      <c r="BR895" s="1"/>
      <c r="BS895" s="1"/>
      <c r="BT895" s="1"/>
      <c r="BU895" s="1"/>
      <c r="BV895" s="1"/>
      <c r="BW895" s="1"/>
      <c r="BX895" s="1"/>
      <c r="BY895" s="1"/>
      <c r="BZ895" s="1"/>
      <c r="CA895" s="1"/>
      <c r="CB895" s="1"/>
      <c r="CC895" s="1"/>
      <c r="CD895" s="1"/>
      <c r="CE895" s="1"/>
      <c r="CF895" s="1"/>
      <c r="CG895" s="1"/>
      <c r="CH895" s="1"/>
      <c r="CI895" s="1"/>
      <c r="CJ895" s="1"/>
      <c r="CK895" s="1"/>
      <c r="CL895" s="1"/>
      <c r="CM895" s="1"/>
    </row>
    <row r="896" spans="1:91" x14ac:dyDescent="0.4">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c r="BD896" s="1"/>
      <c r="BE896" s="1"/>
      <c r="BF896" s="1"/>
      <c r="BG896" s="1"/>
      <c r="BH896" s="1"/>
      <c r="BI896" s="1"/>
      <c r="BJ896" s="1"/>
      <c r="BK896" s="1"/>
      <c r="BL896" s="1"/>
      <c r="BM896" s="1"/>
      <c r="BN896" s="1"/>
      <c r="BO896" s="1"/>
      <c r="BP896" s="1"/>
      <c r="BQ896" s="1"/>
      <c r="BR896" s="1"/>
      <c r="BS896" s="1"/>
      <c r="BT896" s="1"/>
      <c r="BU896" s="1"/>
      <c r="BV896" s="1"/>
      <c r="BW896" s="1"/>
      <c r="BX896" s="1"/>
      <c r="BY896" s="1"/>
      <c r="BZ896" s="1"/>
      <c r="CA896" s="1"/>
      <c r="CB896" s="1"/>
      <c r="CC896" s="1"/>
      <c r="CD896" s="1"/>
      <c r="CE896" s="1"/>
      <c r="CF896" s="1"/>
      <c r="CG896" s="1"/>
      <c r="CH896" s="1"/>
      <c r="CI896" s="1"/>
      <c r="CJ896" s="1"/>
      <c r="CK896" s="1"/>
      <c r="CL896" s="1"/>
      <c r="CM896" s="1"/>
    </row>
    <row r="897" spans="1:91" x14ac:dyDescent="0.4">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c r="BD897" s="1"/>
      <c r="BE897" s="1"/>
      <c r="BF897" s="1"/>
      <c r="BG897" s="1"/>
      <c r="BH897" s="1"/>
      <c r="BI897" s="1"/>
      <c r="BJ897" s="1"/>
      <c r="BK897" s="1"/>
      <c r="BL897" s="1"/>
      <c r="BM897" s="1"/>
      <c r="BN897" s="1"/>
      <c r="BO897" s="1"/>
      <c r="BP897" s="1"/>
      <c r="BQ897" s="1"/>
      <c r="BR897" s="1"/>
      <c r="BS897" s="1"/>
      <c r="BT897" s="1"/>
      <c r="BU897" s="1"/>
      <c r="BV897" s="1"/>
      <c r="BW897" s="1"/>
      <c r="BX897" s="1"/>
      <c r="BY897" s="1"/>
      <c r="BZ897" s="1"/>
      <c r="CA897" s="1"/>
      <c r="CB897" s="1"/>
      <c r="CC897" s="1"/>
      <c r="CD897" s="1"/>
      <c r="CE897" s="1"/>
      <c r="CF897" s="1"/>
      <c r="CG897" s="1"/>
      <c r="CH897" s="1"/>
      <c r="CI897" s="1"/>
      <c r="CJ897" s="1"/>
      <c r="CK897" s="1"/>
      <c r="CL897" s="1"/>
      <c r="CM897" s="1"/>
    </row>
    <row r="898" spans="1:91" x14ac:dyDescent="0.4">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c r="BD898" s="1"/>
      <c r="BE898" s="1"/>
      <c r="BF898" s="1"/>
      <c r="BG898" s="1"/>
      <c r="BH898" s="1"/>
      <c r="BI898" s="1"/>
      <c r="BJ898" s="1"/>
      <c r="BK898" s="1"/>
      <c r="BL898" s="1"/>
      <c r="BM898" s="1"/>
      <c r="BN898" s="1"/>
      <c r="BO898" s="1"/>
      <c r="BP898" s="1"/>
      <c r="BQ898" s="1"/>
      <c r="BR898" s="1"/>
      <c r="BS898" s="1"/>
      <c r="BT898" s="1"/>
      <c r="BU898" s="1"/>
      <c r="BV898" s="1"/>
      <c r="BW898" s="1"/>
      <c r="BX898" s="1"/>
      <c r="BY898" s="1"/>
      <c r="BZ898" s="1"/>
      <c r="CA898" s="1"/>
      <c r="CB898" s="1"/>
      <c r="CC898" s="1"/>
      <c r="CD898" s="1"/>
      <c r="CE898" s="1"/>
      <c r="CF898" s="1"/>
      <c r="CG898" s="1"/>
      <c r="CH898" s="1"/>
      <c r="CI898" s="1"/>
      <c r="CJ898" s="1"/>
      <c r="CK898" s="1"/>
      <c r="CL898" s="1"/>
      <c r="CM898" s="1"/>
    </row>
    <row r="899" spans="1:91" x14ac:dyDescent="0.4">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c r="BD899" s="1"/>
      <c r="BE899" s="1"/>
      <c r="BF899" s="1"/>
      <c r="BG899" s="1"/>
      <c r="BH899" s="1"/>
      <c r="BI899" s="1"/>
      <c r="BJ899" s="1"/>
      <c r="BK899" s="1"/>
      <c r="BL899" s="1"/>
      <c r="BM899" s="1"/>
      <c r="BN899" s="1"/>
      <c r="BO899" s="1"/>
      <c r="BP899" s="1"/>
      <c r="BQ899" s="1"/>
      <c r="BR899" s="1"/>
      <c r="BS899" s="1"/>
      <c r="BT899" s="1"/>
      <c r="BU899" s="1"/>
      <c r="BV899" s="1"/>
      <c r="BW899" s="1"/>
      <c r="BX899" s="1"/>
      <c r="BY899" s="1"/>
      <c r="BZ899" s="1"/>
      <c r="CA899" s="1"/>
      <c r="CB899" s="1"/>
      <c r="CC899" s="1"/>
      <c r="CD899" s="1"/>
      <c r="CE899" s="1"/>
      <c r="CF899" s="1"/>
      <c r="CG899" s="1"/>
      <c r="CH899" s="1"/>
      <c r="CI899" s="1"/>
      <c r="CJ899" s="1"/>
      <c r="CK899" s="1"/>
      <c r="CL899" s="1"/>
      <c r="CM899" s="1"/>
    </row>
    <row r="900" spans="1:91" x14ac:dyDescent="0.4">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c r="BD900" s="1"/>
      <c r="BE900" s="1"/>
      <c r="BF900" s="1"/>
      <c r="BG900" s="1"/>
      <c r="BH900" s="1"/>
      <c r="BI900" s="1"/>
      <c r="BJ900" s="1"/>
      <c r="BK900" s="1"/>
      <c r="BL900" s="1"/>
      <c r="BM900" s="1"/>
      <c r="BN900" s="1"/>
      <c r="BO900" s="1"/>
      <c r="BP900" s="1"/>
      <c r="BQ900" s="1"/>
      <c r="BR900" s="1"/>
      <c r="BS900" s="1"/>
      <c r="BT900" s="1"/>
      <c r="BU900" s="1"/>
      <c r="BV900" s="1"/>
      <c r="BW900" s="1"/>
      <c r="BX900" s="1"/>
      <c r="BY900" s="1"/>
      <c r="BZ900" s="1"/>
      <c r="CA900" s="1"/>
      <c r="CB900" s="1"/>
      <c r="CC900" s="1"/>
      <c r="CD900" s="1"/>
      <c r="CE900" s="1"/>
      <c r="CF900" s="1"/>
      <c r="CG900" s="1"/>
      <c r="CH900" s="1"/>
      <c r="CI900" s="1"/>
      <c r="CJ900" s="1"/>
      <c r="CK900" s="1"/>
      <c r="CL900" s="1"/>
      <c r="CM900" s="1"/>
    </row>
    <row r="901" spans="1:91" x14ac:dyDescent="0.4">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c r="BD901" s="1"/>
      <c r="BE901" s="1"/>
      <c r="BF901" s="1"/>
      <c r="BG901" s="1"/>
      <c r="BH901" s="1"/>
      <c r="BI901" s="1"/>
      <c r="BJ901" s="1"/>
      <c r="BK901" s="1"/>
      <c r="BL901" s="1"/>
      <c r="BM901" s="1"/>
      <c r="BN901" s="1"/>
      <c r="BO901" s="1"/>
      <c r="BP901" s="1"/>
      <c r="BQ901" s="1"/>
      <c r="BR901" s="1"/>
      <c r="BS901" s="1"/>
      <c r="BT901" s="1"/>
      <c r="BU901" s="1"/>
      <c r="BV901" s="1"/>
      <c r="BW901" s="1"/>
      <c r="BX901" s="1"/>
      <c r="BY901" s="1"/>
      <c r="BZ901" s="1"/>
      <c r="CA901" s="1"/>
      <c r="CB901" s="1"/>
      <c r="CC901" s="1"/>
      <c r="CD901" s="1"/>
      <c r="CE901" s="1"/>
      <c r="CF901" s="1"/>
      <c r="CG901" s="1"/>
      <c r="CH901" s="1"/>
      <c r="CI901" s="1"/>
      <c r="CJ901" s="1"/>
      <c r="CK901" s="1"/>
      <c r="CL901" s="1"/>
      <c r="CM901" s="1"/>
    </row>
    <row r="902" spans="1:91" x14ac:dyDescent="0.4">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c r="BD902" s="1"/>
      <c r="BE902" s="1"/>
      <c r="BF902" s="1"/>
      <c r="BG902" s="1"/>
      <c r="BH902" s="1"/>
      <c r="BI902" s="1"/>
      <c r="BJ902" s="1"/>
      <c r="BK902" s="1"/>
      <c r="BL902" s="1"/>
      <c r="BM902" s="1"/>
      <c r="BN902" s="1"/>
      <c r="BO902" s="1"/>
      <c r="BP902" s="1"/>
      <c r="BQ902" s="1"/>
      <c r="BR902" s="1"/>
      <c r="BS902" s="1"/>
      <c r="BT902" s="1"/>
      <c r="BU902" s="1"/>
      <c r="BV902" s="1"/>
      <c r="BW902" s="1"/>
      <c r="BX902" s="1"/>
      <c r="BY902" s="1"/>
      <c r="BZ902" s="1"/>
      <c r="CA902" s="1"/>
      <c r="CB902" s="1"/>
      <c r="CC902" s="1"/>
      <c r="CD902" s="1"/>
      <c r="CE902" s="1"/>
      <c r="CF902" s="1"/>
      <c r="CG902" s="1"/>
      <c r="CH902" s="1"/>
      <c r="CI902" s="1"/>
      <c r="CJ902" s="1"/>
      <c r="CK902" s="1"/>
      <c r="CL902" s="1"/>
      <c r="CM902" s="1"/>
    </row>
    <row r="903" spans="1:91" x14ac:dyDescent="0.4">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c r="BD903" s="1"/>
      <c r="BE903" s="1"/>
      <c r="BF903" s="1"/>
      <c r="BG903" s="1"/>
      <c r="BH903" s="1"/>
      <c r="BI903" s="1"/>
      <c r="BJ903" s="1"/>
      <c r="BK903" s="1"/>
      <c r="BL903" s="1"/>
      <c r="BM903" s="1"/>
      <c r="BN903" s="1"/>
      <c r="BO903" s="1"/>
      <c r="BP903" s="1"/>
      <c r="BQ903" s="1"/>
      <c r="BR903" s="1"/>
      <c r="BS903" s="1"/>
      <c r="BT903" s="1"/>
      <c r="BU903" s="1"/>
      <c r="BV903" s="1"/>
      <c r="BW903" s="1"/>
      <c r="BX903" s="1"/>
      <c r="BY903" s="1"/>
      <c r="BZ903" s="1"/>
      <c r="CA903" s="1"/>
      <c r="CB903" s="1"/>
      <c r="CC903" s="1"/>
      <c r="CD903" s="1"/>
      <c r="CE903" s="1"/>
      <c r="CF903" s="1"/>
      <c r="CG903" s="1"/>
      <c r="CH903" s="1"/>
      <c r="CI903" s="1"/>
      <c r="CJ903" s="1"/>
      <c r="CK903" s="1"/>
      <c r="CL903" s="1"/>
      <c r="CM903" s="1"/>
    </row>
    <row r="904" spans="1:91" x14ac:dyDescent="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c r="BD904" s="1"/>
      <c r="BE904" s="1"/>
      <c r="BF904" s="1"/>
      <c r="BG904" s="1"/>
      <c r="BH904" s="1"/>
      <c r="BI904" s="1"/>
      <c r="BJ904" s="1"/>
      <c r="BK904" s="1"/>
      <c r="BL904" s="1"/>
      <c r="BM904" s="1"/>
      <c r="BN904" s="1"/>
      <c r="BO904" s="1"/>
      <c r="BP904" s="1"/>
      <c r="BQ904" s="1"/>
      <c r="BR904" s="1"/>
      <c r="BS904" s="1"/>
      <c r="BT904" s="1"/>
      <c r="BU904" s="1"/>
      <c r="BV904" s="1"/>
      <c r="BW904" s="1"/>
      <c r="BX904" s="1"/>
      <c r="BY904" s="1"/>
      <c r="BZ904" s="1"/>
      <c r="CA904" s="1"/>
      <c r="CB904" s="1"/>
      <c r="CC904" s="1"/>
      <c r="CD904" s="1"/>
      <c r="CE904" s="1"/>
      <c r="CF904" s="1"/>
      <c r="CG904" s="1"/>
      <c r="CH904" s="1"/>
      <c r="CI904" s="1"/>
      <c r="CJ904" s="1"/>
      <c r="CK904" s="1"/>
      <c r="CL904" s="1"/>
      <c r="CM904" s="1"/>
    </row>
    <row r="905" spans="1:91" x14ac:dyDescent="0.4">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c r="BD905" s="1"/>
      <c r="BE905" s="1"/>
      <c r="BF905" s="1"/>
      <c r="BG905" s="1"/>
      <c r="BH905" s="1"/>
      <c r="BI905" s="1"/>
      <c r="BJ905" s="1"/>
      <c r="BK905" s="1"/>
      <c r="BL905" s="1"/>
      <c r="BM905" s="1"/>
      <c r="BN905" s="1"/>
      <c r="BO905" s="1"/>
      <c r="BP905" s="1"/>
      <c r="BQ905" s="1"/>
      <c r="BR905" s="1"/>
      <c r="BS905" s="1"/>
      <c r="BT905" s="1"/>
      <c r="BU905" s="1"/>
      <c r="BV905" s="1"/>
      <c r="BW905" s="1"/>
      <c r="BX905" s="1"/>
      <c r="BY905" s="1"/>
      <c r="BZ905" s="1"/>
      <c r="CA905" s="1"/>
      <c r="CB905" s="1"/>
      <c r="CC905" s="1"/>
      <c r="CD905" s="1"/>
      <c r="CE905" s="1"/>
      <c r="CF905" s="1"/>
      <c r="CG905" s="1"/>
      <c r="CH905" s="1"/>
      <c r="CI905" s="1"/>
      <c r="CJ905" s="1"/>
      <c r="CK905" s="1"/>
      <c r="CL905" s="1"/>
      <c r="CM905" s="1"/>
    </row>
    <row r="906" spans="1:91" x14ac:dyDescent="0.4">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c r="BD906" s="1"/>
      <c r="BE906" s="1"/>
      <c r="BF906" s="1"/>
      <c r="BG906" s="1"/>
      <c r="BH906" s="1"/>
      <c r="BI906" s="1"/>
      <c r="BJ906" s="1"/>
      <c r="BK906" s="1"/>
      <c r="BL906" s="1"/>
      <c r="BM906" s="1"/>
      <c r="BN906" s="1"/>
      <c r="BO906" s="1"/>
      <c r="BP906" s="1"/>
      <c r="BQ906" s="1"/>
      <c r="BR906" s="1"/>
      <c r="BS906" s="1"/>
      <c r="BT906" s="1"/>
      <c r="BU906" s="1"/>
      <c r="BV906" s="1"/>
      <c r="BW906" s="1"/>
      <c r="BX906" s="1"/>
      <c r="BY906" s="1"/>
      <c r="BZ906" s="1"/>
      <c r="CA906" s="1"/>
      <c r="CB906" s="1"/>
      <c r="CC906" s="1"/>
      <c r="CD906" s="1"/>
      <c r="CE906" s="1"/>
      <c r="CF906" s="1"/>
      <c r="CG906" s="1"/>
      <c r="CH906" s="1"/>
      <c r="CI906" s="1"/>
      <c r="CJ906" s="1"/>
      <c r="CK906" s="1"/>
      <c r="CL906" s="1"/>
      <c r="CM906" s="1"/>
    </row>
    <row r="907" spans="1:91" x14ac:dyDescent="0.4">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c r="BD907" s="1"/>
      <c r="BE907" s="1"/>
      <c r="BF907" s="1"/>
      <c r="BG907" s="1"/>
      <c r="BH907" s="1"/>
      <c r="BI907" s="1"/>
      <c r="BJ907" s="1"/>
      <c r="BK907" s="1"/>
      <c r="BL907" s="1"/>
      <c r="BM907" s="1"/>
      <c r="BN907" s="1"/>
      <c r="BO907" s="1"/>
      <c r="BP907" s="1"/>
      <c r="BQ907" s="1"/>
      <c r="BR907" s="1"/>
      <c r="BS907" s="1"/>
      <c r="BT907" s="1"/>
      <c r="BU907" s="1"/>
      <c r="BV907" s="1"/>
      <c r="BW907" s="1"/>
      <c r="BX907" s="1"/>
      <c r="BY907" s="1"/>
      <c r="BZ907" s="1"/>
      <c r="CA907" s="1"/>
      <c r="CB907" s="1"/>
      <c r="CC907" s="1"/>
      <c r="CD907" s="1"/>
      <c r="CE907" s="1"/>
      <c r="CF907" s="1"/>
      <c r="CG907" s="1"/>
      <c r="CH907" s="1"/>
      <c r="CI907" s="1"/>
      <c r="CJ907" s="1"/>
      <c r="CK907" s="1"/>
      <c r="CL907" s="1"/>
      <c r="CM907" s="1"/>
    </row>
    <row r="908" spans="1:91" x14ac:dyDescent="0.4">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c r="BD908" s="1"/>
      <c r="BE908" s="1"/>
      <c r="BF908" s="1"/>
      <c r="BG908" s="1"/>
      <c r="BH908" s="1"/>
      <c r="BI908" s="1"/>
      <c r="BJ908" s="1"/>
      <c r="BK908" s="1"/>
      <c r="BL908" s="1"/>
      <c r="BM908" s="1"/>
      <c r="BN908" s="1"/>
      <c r="BO908" s="1"/>
      <c r="BP908" s="1"/>
      <c r="BQ908" s="1"/>
      <c r="BR908" s="1"/>
      <c r="BS908" s="1"/>
      <c r="BT908" s="1"/>
      <c r="BU908" s="1"/>
      <c r="BV908" s="1"/>
      <c r="BW908" s="1"/>
      <c r="BX908" s="1"/>
      <c r="BY908" s="1"/>
      <c r="BZ908" s="1"/>
      <c r="CA908" s="1"/>
      <c r="CB908" s="1"/>
      <c r="CC908" s="1"/>
      <c r="CD908" s="1"/>
      <c r="CE908" s="1"/>
      <c r="CF908" s="1"/>
      <c r="CG908" s="1"/>
      <c r="CH908" s="1"/>
      <c r="CI908" s="1"/>
      <c r="CJ908" s="1"/>
      <c r="CK908" s="1"/>
      <c r="CL908" s="1"/>
      <c r="CM908" s="1"/>
    </row>
    <row r="909" spans="1:91" x14ac:dyDescent="0.4">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c r="BD909" s="1"/>
      <c r="BE909" s="1"/>
      <c r="BF909" s="1"/>
      <c r="BG909" s="1"/>
      <c r="BH909" s="1"/>
      <c r="BI909" s="1"/>
      <c r="BJ909" s="1"/>
      <c r="BK909" s="1"/>
      <c r="BL909" s="1"/>
      <c r="BM909" s="1"/>
      <c r="BN909" s="1"/>
      <c r="BO909" s="1"/>
      <c r="BP909" s="1"/>
      <c r="BQ909" s="1"/>
      <c r="BR909" s="1"/>
      <c r="BS909" s="1"/>
      <c r="BT909" s="1"/>
      <c r="BU909" s="1"/>
      <c r="BV909" s="1"/>
      <c r="BW909" s="1"/>
      <c r="BX909" s="1"/>
      <c r="BY909" s="1"/>
      <c r="BZ909" s="1"/>
      <c r="CA909" s="1"/>
      <c r="CB909" s="1"/>
      <c r="CC909" s="1"/>
      <c r="CD909" s="1"/>
      <c r="CE909" s="1"/>
      <c r="CF909" s="1"/>
      <c r="CG909" s="1"/>
      <c r="CH909" s="1"/>
      <c r="CI909" s="1"/>
      <c r="CJ909" s="1"/>
      <c r="CK909" s="1"/>
      <c r="CL909" s="1"/>
      <c r="CM909" s="1"/>
    </row>
    <row r="910" spans="1:91" x14ac:dyDescent="0.4">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c r="BD910" s="1"/>
      <c r="BE910" s="1"/>
      <c r="BF910" s="1"/>
      <c r="BG910" s="1"/>
      <c r="BH910" s="1"/>
      <c r="BI910" s="1"/>
      <c r="BJ910" s="1"/>
      <c r="BK910" s="1"/>
      <c r="BL910" s="1"/>
      <c r="BM910" s="1"/>
      <c r="BN910" s="1"/>
      <c r="BO910" s="1"/>
      <c r="BP910" s="1"/>
      <c r="BQ910" s="1"/>
      <c r="BR910" s="1"/>
      <c r="BS910" s="1"/>
      <c r="BT910" s="1"/>
      <c r="BU910" s="1"/>
      <c r="BV910" s="1"/>
      <c r="BW910" s="1"/>
      <c r="BX910" s="1"/>
      <c r="BY910" s="1"/>
      <c r="BZ910" s="1"/>
      <c r="CA910" s="1"/>
      <c r="CB910" s="1"/>
      <c r="CC910" s="1"/>
      <c r="CD910" s="1"/>
      <c r="CE910" s="1"/>
      <c r="CF910" s="1"/>
      <c r="CG910" s="1"/>
      <c r="CH910" s="1"/>
      <c r="CI910" s="1"/>
      <c r="CJ910" s="1"/>
      <c r="CK910" s="1"/>
      <c r="CL910" s="1"/>
      <c r="CM910" s="1"/>
    </row>
    <row r="911" spans="1:91" x14ac:dyDescent="0.4">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c r="BD911" s="1"/>
      <c r="BE911" s="1"/>
      <c r="BF911" s="1"/>
      <c r="BG911" s="1"/>
      <c r="BH911" s="1"/>
      <c r="BI911" s="1"/>
      <c r="BJ911" s="1"/>
      <c r="BK911" s="1"/>
      <c r="BL911" s="1"/>
      <c r="BM911" s="1"/>
      <c r="BN911" s="1"/>
      <c r="BO911" s="1"/>
      <c r="BP911" s="1"/>
      <c r="BQ911" s="1"/>
      <c r="BR911" s="1"/>
      <c r="BS911" s="1"/>
      <c r="BT911" s="1"/>
      <c r="BU911" s="1"/>
      <c r="BV911" s="1"/>
      <c r="BW911" s="1"/>
      <c r="BX911" s="1"/>
      <c r="BY911" s="1"/>
      <c r="BZ911" s="1"/>
      <c r="CA911" s="1"/>
      <c r="CB911" s="1"/>
      <c r="CC911" s="1"/>
      <c r="CD911" s="1"/>
      <c r="CE911" s="1"/>
      <c r="CF911" s="1"/>
      <c r="CG911" s="1"/>
      <c r="CH911" s="1"/>
      <c r="CI911" s="1"/>
      <c r="CJ911" s="1"/>
      <c r="CK911" s="1"/>
      <c r="CL911" s="1"/>
      <c r="CM911" s="1"/>
    </row>
    <row r="912" spans="1:91" x14ac:dyDescent="0.4">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c r="BD912" s="1"/>
      <c r="BE912" s="1"/>
      <c r="BF912" s="1"/>
      <c r="BG912" s="1"/>
      <c r="BH912" s="1"/>
      <c r="BI912" s="1"/>
      <c r="BJ912" s="1"/>
      <c r="BK912" s="1"/>
      <c r="BL912" s="1"/>
      <c r="BM912" s="1"/>
      <c r="BN912" s="1"/>
      <c r="BO912" s="1"/>
      <c r="BP912" s="1"/>
      <c r="BQ912" s="1"/>
      <c r="BR912" s="1"/>
      <c r="BS912" s="1"/>
      <c r="BT912" s="1"/>
      <c r="BU912" s="1"/>
      <c r="BV912" s="1"/>
      <c r="BW912" s="1"/>
      <c r="BX912" s="1"/>
      <c r="BY912" s="1"/>
      <c r="BZ912" s="1"/>
      <c r="CA912" s="1"/>
      <c r="CB912" s="1"/>
      <c r="CC912" s="1"/>
      <c r="CD912" s="1"/>
      <c r="CE912" s="1"/>
      <c r="CF912" s="1"/>
      <c r="CG912" s="1"/>
      <c r="CH912" s="1"/>
      <c r="CI912" s="1"/>
      <c r="CJ912" s="1"/>
      <c r="CK912" s="1"/>
      <c r="CL912" s="1"/>
      <c r="CM912" s="1"/>
    </row>
    <row r="913" spans="1:91" x14ac:dyDescent="0.4">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c r="BD913" s="1"/>
      <c r="BE913" s="1"/>
      <c r="BF913" s="1"/>
      <c r="BG913" s="1"/>
      <c r="BH913" s="1"/>
      <c r="BI913" s="1"/>
      <c r="BJ913" s="1"/>
      <c r="BK913" s="1"/>
      <c r="BL913" s="1"/>
      <c r="BM913" s="1"/>
      <c r="BN913" s="1"/>
      <c r="BO913" s="1"/>
      <c r="BP913" s="1"/>
      <c r="BQ913" s="1"/>
      <c r="BR913" s="1"/>
      <c r="BS913" s="1"/>
      <c r="BT913" s="1"/>
      <c r="BU913" s="1"/>
      <c r="BV913" s="1"/>
      <c r="BW913" s="1"/>
      <c r="BX913" s="1"/>
      <c r="BY913" s="1"/>
      <c r="BZ913" s="1"/>
      <c r="CA913" s="1"/>
      <c r="CB913" s="1"/>
      <c r="CC913" s="1"/>
      <c r="CD913" s="1"/>
      <c r="CE913" s="1"/>
      <c r="CF913" s="1"/>
      <c r="CG913" s="1"/>
      <c r="CH913" s="1"/>
      <c r="CI913" s="1"/>
      <c r="CJ913" s="1"/>
      <c r="CK913" s="1"/>
      <c r="CL913" s="1"/>
      <c r="CM913" s="1"/>
    </row>
    <row r="914" spans="1:91" x14ac:dyDescent="0.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c r="BD914" s="1"/>
      <c r="BE914" s="1"/>
      <c r="BF914" s="1"/>
      <c r="BG914" s="1"/>
      <c r="BH914" s="1"/>
      <c r="BI914" s="1"/>
      <c r="BJ914" s="1"/>
      <c r="BK914" s="1"/>
      <c r="BL914" s="1"/>
      <c r="BM914" s="1"/>
      <c r="BN914" s="1"/>
      <c r="BO914" s="1"/>
      <c r="BP914" s="1"/>
      <c r="BQ914" s="1"/>
      <c r="BR914" s="1"/>
      <c r="BS914" s="1"/>
      <c r="BT914" s="1"/>
      <c r="BU914" s="1"/>
      <c r="BV914" s="1"/>
      <c r="BW914" s="1"/>
      <c r="BX914" s="1"/>
      <c r="BY914" s="1"/>
      <c r="BZ914" s="1"/>
      <c r="CA914" s="1"/>
      <c r="CB914" s="1"/>
      <c r="CC914" s="1"/>
      <c r="CD914" s="1"/>
      <c r="CE914" s="1"/>
      <c r="CF914" s="1"/>
      <c r="CG914" s="1"/>
      <c r="CH914" s="1"/>
      <c r="CI914" s="1"/>
      <c r="CJ914" s="1"/>
      <c r="CK914" s="1"/>
      <c r="CL914" s="1"/>
      <c r="CM914" s="1"/>
    </row>
    <row r="915" spans="1:91" x14ac:dyDescent="0.4">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c r="BD915" s="1"/>
      <c r="BE915" s="1"/>
      <c r="BF915" s="1"/>
      <c r="BG915" s="1"/>
      <c r="BH915" s="1"/>
      <c r="BI915" s="1"/>
      <c r="BJ915" s="1"/>
      <c r="BK915" s="1"/>
      <c r="BL915" s="1"/>
      <c r="BM915" s="1"/>
      <c r="BN915" s="1"/>
      <c r="BO915" s="1"/>
      <c r="BP915" s="1"/>
      <c r="BQ915" s="1"/>
      <c r="BR915" s="1"/>
      <c r="BS915" s="1"/>
      <c r="BT915" s="1"/>
      <c r="BU915" s="1"/>
      <c r="BV915" s="1"/>
      <c r="BW915" s="1"/>
      <c r="BX915" s="1"/>
      <c r="BY915" s="1"/>
      <c r="BZ915" s="1"/>
      <c r="CA915" s="1"/>
      <c r="CB915" s="1"/>
      <c r="CC915" s="1"/>
      <c r="CD915" s="1"/>
      <c r="CE915" s="1"/>
      <c r="CF915" s="1"/>
      <c r="CG915" s="1"/>
      <c r="CH915" s="1"/>
      <c r="CI915" s="1"/>
      <c r="CJ915" s="1"/>
      <c r="CK915" s="1"/>
      <c r="CL915" s="1"/>
      <c r="CM915" s="1"/>
    </row>
    <row r="916" spans="1:91" x14ac:dyDescent="0.4">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c r="BD916" s="1"/>
      <c r="BE916" s="1"/>
      <c r="BF916" s="1"/>
      <c r="BG916" s="1"/>
      <c r="BH916" s="1"/>
      <c r="BI916" s="1"/>
      <c r="BJ916" s="1"/>
      <c r="BK916" s="1"/>
      <c r="BL916" s="1"/>
      <c r="BM916" s="1"/>
      <c r="BN916" s="1"/>
      <c r="BO916" s="1"/>
      <c r="BP916" s="1"/>
      <c r="BQ916" s="1"/>
      <c r="BR916" s="1"/>
      <c r="BS916" s="1"/>
      <c r="BT916" s="1"/>
      <c r="BU916" s="1"/>
      <c r="BV916" s="1"/>
      <c r="BW916" s="1"/>
      <c r="BX916" s="1"/>
      <c r="BY916" s="1"/>
      <c r="BZ916" s="1"/>
      <c r="CA916" s="1"/>
      <c r="CB916" s="1"/>
      <c r="CC916" s="1"/>
      <c r="CD916" s="1"/>
      <c r="CE916" s="1"/>
      <c r="CF916" s="1"/>
      <c r="CG916" s="1"/>
      <c r="CH916" s="1"/>
      <c r="CI916" s="1"/>
      <c r="CJ916" s="1"/>
      <c r="CK916" s="1"/>
      <c r="CL916" s="1"/>
      <c r="CM916" s="1"/>
    </row>
    <row r="917" spans="1:91" x14ac:dyDescent="0.4">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c r="BD917" s="1"/>
      <c r="BE917" s="1"/>
      <c r="BF917" s="1"/>
      <c r="BG917" s="1"/>
      <c r="BH917" s="1"/>
      <c r="BI917" s="1"/>
      <c r="BJ917" s="1"/>
      <c r="BK917" s="1"/>
      <c r="BL917" s="1"/>
      <c r="BM917" s="1"/>
      <c r="BN917" s="1"/>
      <c r="BO917" s="1"/>
      <c r="BP917" s="1"/>
      <c r="BQ917" s="1"/>
      <c r="BR917" s="1"/>
      <c r="BS917" s="1"/>
      <c r="BT917" s="1"/>
      <c r="BU917" s="1"/>
      <c r="BV917" s="1"/>
      <c r="BW917" s="1"/>
      <c r="BX917" s="1"/>
      <c r="BY917" s="1"/>
      <c r="BZ917" s="1"/>
      <c r="CA917" s="1"/>
      <c r="CB917" s="1"/>
      <c r="CC917" s="1"/>
      <c r="CD917" s="1"/>
      <c r="CE917" s="1"/>
      <c r="CF917" s="1"/>
      <c r="CG917" s="1"/>
      <c r="CH917" s="1"/>
      <c r="CI917" s="1"/>
      <c r="CJ917" s="1"/>
      <c r="CK917" s="1"/>
      <c r="CL917" s="1"/>
      <c r="CM917" s="1"/>
    </row>
    <row r="918" spans="1:91" x14ac:dyDescent="0.4">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c r="BD918" s="1"/>
      <c r="BE918" s="1"/>
      <c r="BF918" s="1"/>
      <c r="BG918" s="1"/>
      <c r="BH918" s="1"/>
      <c r="BI918" s="1"/>
      <c r="BJ918" s="1"/>
      <c r="BK918" s="1"/>
      <c r="BL918" s="1"/>
      <c r="BM918" s="1"/>
      <c r="BN918" s="1"/>
      <c r="BO918" s="1"/>
      <c r="BP918" s="1"/>
      <c r="BQ918" s="1"/>
      <c r="BR918" s="1"/>
      <c r="BS918" s="1"/>
      <c r="BT918" s="1"/>
      <c r="BU918" s="1"/>
      <c r="BV918" s="1"/>
      <c r="BW918" s="1"/>
      <c r="BX918" s="1"/>
      <c r="BY918" s="1"/>
      <c r="BZ918" s="1"/>
      <c r="CA918" s="1"/>
      <c r="CB918" s="1"/>
      <c r="CC918" s="1"/>
      <c r="CD918" s="1"/>
      <c r="CE918" s="1"/>
      <c r="CF918" s="1"/>
      <c r="CG918" s="1"/>
      <c r="CH918" s="1"/>
      <c r="CI918" s="1"/>
      <c r="CJ918" s="1"/>
      <c r="CK918" s="1"/>
      <c r="CL918" s="1"/>
      <c r="CM918" s="1"/>
    </row>
    <row r="919" spans="1:91" x14ac:dyDescent="0.4">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c r="BD919" s="1"/>
      <c r="BE919" s="1"/>
      <c r="BF919" s="1"/>
      <c r="BG919" s="1"/>
      <c r="BH919" s="1"/>
      <c r="BI919" s="1"/>
      <c r="BJ919" s="1"/>
      <c r="BK919" s="1"/>
      <c r="BL919" s="1"/>
      <c r="BM919" s="1"/>
      <c r="BN919" s="1"/>
      <c r="BO919" s="1"/>
      <c r="BP919" s="1"/>
      <c r="BQ919" s="1"/>
      <c r="BR919" s="1"/>
      <c r="BS919" s="1"/>
      <c r="BT919" s="1"/>
      <c r="BU919" s="1"/>
      <c r="BV919" s="1"/>
      <c r="BW919" s="1"/>
      <c r="BX919" s="1"/>
      <c r="BY919" s="1"/>
      <c r="BZ919" s="1"/>
      <c r="CA919" s="1"/>
      <c r="CB919" s="1"/>
      <c r="CC919" s="1"/>
      <c r="CD919" s="1"/>
      <c r="CE919" s="1"/>
      <c r="CF919" s="1"/>
      <c r="CG919" s="1"/>
      <c r="CH919" s="1"/>
      <c r="CI919" s="1"/>
      <c r="CJ919" s="1"/>
      <c r="CK919" s="1"/>
      <c r="CL919" s="1"/>
      <c r="CM919" s="1"/>
    </row>
    <row r="920" spans="1:91" x14ac:dyDescent="0.4">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c r="BD920" s="1"/>
      <c r="BE920" s="1"/>
      <c r="BF920" s="1"/>
      <c r="BG920" s="1"/>
      <c r="BH920" s="1"/>
      <c r="BI920" s="1"/>
      <c r="BJ920" s="1"/>
      <c r="BK920" s="1"/>
      <c r="BL920" s="1"/>
      <c r="BM920" s="1"/>
      <c r="BN920" s="1"/>
      <c r="BO920" s="1"/>
      <c r="BP920" s="1"/>
      <c r="BQ920" s="1"/>
      <c r="BR920" s="1"/>
      <c r="BS920" s="1"/>
      <c r="BT920" s="1"/>
      <c r="BU920" s="1"/>
      <c r="BV920" s="1"/>
      <c r="BW920" s="1"/>
      <c r="BX920" s="1"/>
      <c r="BY920" s="1"/>
      <c r="BZ920" s="1"/>
      <c r="CA920" s="1"/>
      <c r="CB920" s="1"/>
      <c r="CC920" s="1"/>
      <c r="CD920" s="1"/>
      <c r="CE920" s="1"/>
      <c r="CF920" s="1"/>
      <c r="CG920" s="1"/>
      <c r="CH920" s="1"/>
      <c r="CI920" s="1"/>
      <c r="CJ920" s="1"/>
      <c r="CK920" s="1"/>
      <c r="CL920" s="1"/>
      <c r="CM920" s="1"/>
    </row>
    <row r="921" spans="1:91" x14ac:dyDescent="0.4">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c r="BD921" s="1"/>
      <c r="BE921" s="1"/>
      <c r="BF921" s="1"/>
      <c r="BG921" s="1"/>
      <c r="BH921" s="1"/>
      <c r="BI921" s="1"/>
      <c r="BJ921" s="1"/>
      <c r="BK921" s="1"/>
      <c r="BL921" s="1"/>
      <c r="BM921" s="1"/>
      <c r="BN921" s="1"/>
      <c r="BO921" s="1"/>
      <c r="BP921" s="1"/>
      <c r="BQ921" s="1"/>
      <c r="BR921" s="1"/>
      <c r="BS921" s="1"/>
      <c r="BT921" s="1"/>
      <c r="BU921" s="1"/>
      <c r="BV921" s="1"/>
      <c r="BW921" s="1"/>
      <c r="BX921" s="1"/>
      <c r="BY921" s="1"/>
      <c r="BZ921" s="1"/>
      <c r="CA921" s="1"/>
      <c r="CB921" s="1"/>
      <c r="CC921" s="1"/>
      <c r="CD921" s="1"/>
      <c r="CE921" s="1"/>
      <c r="CF921" s="1"/>
      <c r="CG921" s="1"/>
      <c r="CH921" s="1"/>
      <c r="CI921" s="1"/>
      <c r="CJ921" s="1"/>
      <c r="CK921" s="1"/>
      <c r="CL921" s="1"/>
      <c r="CM921" s="1"/>
    </row>
    <row r="922" spans="1:91" x14ac:dyDescent="0.4">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c r="BD922" s="1"/>
      <c r="BE922" s="1"/>
      <c r="BF922" s="1"/>
      <c r="BG922" s="1"/>
      <c r="BH922" s="1"/>
      <c r="BI922" s="1"/>
      <c r="BJ922" s="1"/>
      <c r="BK922" s="1"/>
      <c r="BL922" s="1"/>
      <c r="BM922" s="1"/>
      <c r="BN922" s="1"/>
      <c r="BO922" s="1"/>
      <c r="BP922" s="1"/>
      <c r="BQ922" s="1"/>
      <c r="BR922" s="1"/>
      <c r="BS922" s="1"/>
      <c r="BT922" s="1"/>
      <c r="BU922" s="1"/>
      <c r="BV922" s="1"/>
      <c r="BW922" s="1"/>
      <c r="BX922" s="1"/>
      <c r="BY922" s="1"/>
      <c r="BZ922" s="1"/>
      <c r="CA922" s="1"/>
      <c r="CB922" s="1"/>
      <c r="CC922" s="1"/>
      <c r="CD922" s="1"/>
      <c r="CE922" s="1"/>
      <c r="CF922" s="1"/>
      <c r="CG922" s="1"/>
      <c r="CH922" s="1"/>
      <c r="CI922" s="1"/>
      <c r="CJ922" s="1"/>
      <c r="CK922" s="1"/>
      <c r="CL922" s="1"/>
      <c r="CM922" s="1"/>
    </row>
    <row r="923" spans="1:91" x14ac:dyDescent="0.4">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c r="BD923" s="1"/>
      <c r="BE923" s="1"/>
      <c r="BF923" s="1"/>
      <c r="BG923" s="1"/>
      <c r="BH923" s="1"/>
      <c r="BI923" s="1"/>
      <c r="BJ923" s="1"/>
      <c r="BK923" s="1"/>
      <c r="BL923" s="1"/>
      <c r="BM923" s="1"/>
      <c r="BN923" s="1"/>
      <c r="BO923" s="1"/>
      <c r="BP923" s="1"/>
      <c r="BQ923" s="1"/>
      <c r="BR923" s="1"/>
      <c r="BS923" s="1"/>
      <c r="BT923" s="1"/>
      <c r="BU923" s="1"/>
      <c r="BV923" s="1"/>
      <c r="BW923" s="1"/>
      <c r="BX923" s="1"/>
      <c r="BY923" s="1"/>
      <c r="BZ923" s="1"/>
      <c r="CA923" s="1"/>
      <c r="CB923" s="1"/>
      <c r="CC923" s="1"/>
      <c r="CD923" s="1"/>
      <c r="CE923" s="1"/>
      <c r="CF923" s="1"/>
      <c r="CG923" s="1"/>
      <c r="CH923" s="1"/>
      <c r="CI923" s="1"/>
      <c r="CJ923" s="1"/>
      <c r="CK923" s="1"/>
      <c r="CL923" s="1"/>
      <c r="CM923" s="1"/>
    </row>
    <row r="924" spans="1:91" x14ac:dyDescent="0.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c r="BD924" s="1"/>
      <c r="BE924" s="1"/>
      <c r="BF924" s="1"/>
      <c r="BG924" s="1"/>
      <c r="BH924" s="1"/>
      <c r="BI924" s="1"/>
      <c r="BJ924" s="1"/>
      <c r="BK924" s="1"/>
      <c r="BL924" s="1"/>
      <c r="BM924" s="1"/>
      <c r="BN924" s="1"/>
      <c r="BO924" s="1"/>
      <c r="BP924" s="1"/>
      <c r="BQ924" s="1"/>
      <c r="BR924" s="1"/>
      <c r="BS924" s="1"/>
      <c r="BT924" s="1"/>
      <c r="BU924" s="1"/>
      <c r="BV924" s="1"/>
      <c r="BW924" s="1"/>
      <c r="BX924" s="1"/>
      <c r="BY924" s="1"/>
      <c r="BZ924" s="1"/>
      <c r="CA924" s="1"/>
      <c r="CB924" s="1"/>
      <c r="CC924" s="1"/>
      <c r="CD924" s="1"/>
      <c r="CE924" s="1"/>
      <c r="CF924" s="1"/>
      <c r="CG924" s="1"/>
      <c r="CH924" s="1"/>
      <c r="CI924" s="1"/>
      <c r="CJ924" s="1"/>
      <c r="CK924" s="1"/>
      <c r="CL924" s="1"/>
      <c r="CM924" s="1"/>
    </row>
    <row r="925" spans="1:91" x14ac:dyDescent="0.4">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c r="BD925" s="1"/>
      <c r="BE925" s="1"/>
      <c r="BF925" s="1"/>
      <c r="BG925" s="1"/>
      <c r="BH925" s="1"/>
      <c r="BI925" s="1"/>
      <c r="BJ925" s="1"/>
      <c r="BK925" s="1"/>
      <c r="BL925" s="1"/>
      <c r="BM925" s="1"/>
      <c r="BN925" s="1"/>
      <c r="BO925" s="1"/>
      <c r="BP925" s="1"/>
      <c r="BQ925" s="1"/>
      <c r="BR925" s="1"/>
      <c r="BS925" s="1"/>
      <c r="BT925" s="1"/>
      <c r="BU925" s="1"/>
      <c r="BV925" s="1"/>
      <c r="BW925" s="1"/>
      <c r="BX925" s="1"/>
      <c r="BY925" s="1"/>
      <c r="BZ925" s="1"/>
      <c r="CA925" s="1"/>
      <c r="CB925" s="1"/>
      <c r="CC925" s="1"/>
      <c r="CD925" s="1"/>
      <c r="CE925" s="1"/>
      <c r="CF925" s="1"/>
      <c r="CG925" s="1"/>
      <c r="CH925" s="1"/>
      <c r="CI925" s="1"/>
      <c r="CJ925" s="1"/>
      <c r="CK925" s="1"/>
      <c r="CL925" s="1"/>
      <c r="CM925" s="1"/>
    </row>
    <row r="926" spans="1:91" x14ac:dyDescent="0.4">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c r="BD926" s="1"/>
      <c r="BE926" s="1"/>
      <c r="BF926" s="1"/>
      <c r="BG926" s="1"/>
      <c r="BH926" s="1"/>
      <c r="BI926" s="1"/>
      <c r="BJ926" s="1"/>
      <c r="BK926" s="1"/>
      <c r="BL926" s="1"/>
      <c r="BM926" s="1"/>
      <c r="BN926" s="1"/>
      <c r="BO926" s="1"/>
      <c r="BP926" s="1"/>
      <c r="BQ926" s="1"/>
      <c r="BR926" s="1"/>
      <c r="BS926" s="1"/>
      <c r="BT926" s="1"/>
      <c r="BU926" s="1"/>
      <c r="BV926" s="1"/>
      <c r="BW926" s="1"/>
      <c r="BX926" s="1"/>
      <c r="BY926" s="1"/>
      <c r="BZ926" s="1"/>
      <c r="CA926" s="1"/>
      <c r="CB926" s="1"/>
      <c r="CC926" s="1"/>
      <c r="CD926" s="1"/>
      <c r="CE926" s="1"/>
      <c r="CF926" s="1"/>
      <c r="CG926" s="1"/>
      <c r="CH926" s="1"/>
      <c r="CI926" s="1"/>
      <c r="CJ926" s="1"/>
      <c r="CK926" s="1"/>
      <c r="CL926" s="1"/>
      <c r="CM926" s="1"/>
    </row>
    <row r="927" spans="1:91" x14ac:dyDescent="0.4">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c r="BD927" s="1"/>
      <c r="BE927" s="1"/>
      <c r="BF927" s="1"/>
      <c r="BG927" s="1"/>
      <c r="BH927" s="1"/>
      <c r="BI927" s="1"/>
      <c r="BJ927" s="1"/>
      <c r="BK927" s="1"/>
      <c r="BL927" s="1"/>
      <c r="BM927" s="1"/>
      <c r="BN927" s="1"/>
      <c r="BO927" s="1"/>
      <c r="BP927" s="1"/>
      <c r="BQ927" s="1"/>
      <c r="BR927" s="1"/>
      <c r="BS927" s="1"/>
      <c r="BT927" s="1"/>
      <c r="BU927" s="1"/>
      <c r="BV927" s="1"/>
      <c r="BW927" s="1"/>
      <c r="BX927" s="1"/>
      <c r="BY927" s="1"/>
      <c r="BZ927" s="1"/>
      <c r="CA927" s="1"/>
      <c r="CB927" s="1"/>
      <c r="CC927" s="1"/>
      <c r="CD927" s="1"/>
      <c r="CE927" s="1"/>
      <c r="CF927" s="1"/>
      <c r="CG927" s="1"/>
      <c r="CH927" s="1"/>
      <c r="CI927" s="1"/>
      <c r="CJ927" s="1"/>
      <c r="CK927" s="1"/>
      <c r="CL927" s="1"/>
      <c r="CM927" s="1"/>
    </row>
    <row r="928" spans="1:91" x14ac:dyDescent="0.4">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c r="BD928" s="1"/>
      <c r="BE928" s="1"/>
      <c r="BF928" s="1"/>
      <c r="BG928" s="1"/>
      <c r="BH928" s="1"/>
      <c r="BI928" s="1"/>
      <c r="BJ928" s="1"/>
      <c r="BK928" s="1"/>
      <c r="BL928" s="1"/>
      <c r="BM928" s="1"/>
      <c r="BN928" s="1"/>
      <c r="BO928" s="1"/>
      <c r="BP928" s="1"/>
      <c r="BQ928" s="1"/>
      <c r="BR928" s="1"/>
      <c r="BS928" s="1"/>
      <c r="BT928" s="1"/>
      <c r="BU928" s="1"/>
      <c r="BV928" s="1"/>
      <c r="BW928" s="1"/>
      <c r="BX928" s="1"/>
      <c r="BY928" s="1"/>
      <c r="BZ928" s="1"/>
      <c r="CA928" s="1"/>
      <c r="CB928" s="1"/>
      <c r="CC928" s="1"/>
      <c r="CD928" s="1"/>
      <c r="CE928" s="1"/>
      <c r="CF928" s="1"/>
      <c r="CG928" s="1"/>
      <c r="CH928" s="1"/>
      <c r="CI928" s="1"/>
      <c r="CJ928" s="1"/>
      <c r="CK928" s="1"/>
      <c r="CL928" s="1"/>
      <c r="CM928" s="1"/>
    </row>
    <row r="929" spans="1:91" x14ac:dyDescent="0.4">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c r="BD929" s="1"/>
      <c r="BE929" s="1"/>
      <c r="BF929" s="1"/>
      <c r="BG929" s="1"/>
      <c r="BH929" s="1"/>
      <c r="BI929" s="1"/>
      <c r="BJ929" s="1"/>
      <c r="BK929" s="1"/>
      <c r="BL929" s="1"/>
      <c r="BM929" s="1"/>
      <c r="BN929" s="1"/>
      <c r="BO929" s="1"/>
      <c r="BP929" s="1"/>
      <c r="BQ929" s="1"/>
      <c r="BR929" s="1"/>
      <c r="BS929" s="1"/>
      <c r="BT929" s="1"/>
      <c r="BU929" s="1"/>
      <c r="BV929" s="1"/>
      <c r="BW929" s="1"/>
      <c r="BX929" s="1"/>
      <c r="BY929" s="1"/>
      <c r="BZ929" s="1"/>
      <c r="CA929" s="1"/>
      <c r="CB929" s="1"/>
      <c r="CC929" s="1"/>
      <c r="CD929" s="1"/>
      <c r="CE929" s="1"/>
      <c r="CF929" s="1"/>
      <c r="CG929" s="1"/>
      <c r="CH929" s="1"/>
      <c r="CI929" s="1"/>
      <c r="CJ929" s="1"/>
      <c r="CK929" s="1"/>
      <c r="CL929" s="1"/>
      <c r="CM929" s="1"/>
    </row>
    <row r="930" spans="1:91" x14ac:dyDescent="0.4">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c r="BD930" s="1"/>
      <c r="BE930" s="1"/>
      <c r="BF930" s="1"/>
      <c r="BG930" s="1"/>
      <c r="BH930" s="1"/>
      <c r="BI930" s="1"/>
      <c r="BJ930" s="1"/>
      <c r="BK930" s="1"/>
      <c r="BL930" s="1"/>
      <c r="BM930" s="1"/>
      <c r="BN930" s="1"/>
      <c r="BO930" s="1"/>
      <c r="BP930" s="1"/>
      <c r="BQ930" s="1"/>
      <c r="BR930" s="1"/>
      <c r="BS930" s="1"/>
      <c r="BT930" s="1"/>
      <c r="BU930" s="1"/>
      <c r="BV930" s="1"/>
      <c r="BW930" s="1"/>
      <c r="BX930" s="1"/>
      <c r="BY930" s="1"/>
      <c r="BZ930" s="1"/>
      <c r="CA930" s="1"/>
      <c r="CB930" s="1"/>
      <c r="CC930" s="1"/>
      <c r="CD930" s="1"/>
      <c r="CE930" s="1"/>
      <c r="CF930" s="1"/>
      <c r="CG930" s="1"/>
      <c r="CH930" s="1"/>
      <c r="CI930" s="1"/>
      <c r="CJ930" s="1"/>
      <c r="CK930" s="1"/>
      <c r="CL930" s="1"/>
      <c r="CM930" s="1"/>
    </row>
    <row r="931" spans="1:91" x14ac:dyDescent="0.4">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c r="BD931" s="1"/>
      <c r="BE931" s="1"/>
      <c r="BF931" s="1"/>
      <c r="BG931" s="1"/>
      <c r="BH931" s="1"/>
      <c r="BI931" s="1"/>
      <c r="BJ931" s="1"/>
      <c r="BK931" s="1"/>
      <c r="BL931" s="1"/>
      <c r="BM931" s="1"/>
      <c r="BN931" s="1"/>
      <c r="BO931" s="1"/>
      <c r="BP931" s="1"/>
      <c r="BQ931" s="1"/>
      <c r="BR931" s="1"/>
      <c r="BS931" s="1"/>
      <c r="BT931" s="1"/>
      <c r="BU931" s="1"/>
      <c r="BV931" s="1"/>
      <c r="BW931" s="1"/>
      <c r="BX931" s="1"/>
      <c r="BY931" s="1"/>
      <c r="BZ931" s="1"/>
      <c r="CA931" s="1"/>
      <c r="CB931" s="1"/>
      <c r="CC931" s="1"/>
      <c r="CD931" s="1"/>
      <c r="CE931" s="1"/>
      <c r="CF931" s="1"/>
      <c r="CG931" s="1"/>
      <c r="CH931" s="1"/>
      <c r="CI931" s="1"/>
      <c r="CJ931" s="1"/>
      <c r="CK931" s="1"/>
      <c r="CL931" s="1"/>
      <c r="CM931" s="1"/>
    </row>
    <row r="932" spans="1:91" x14ac:dyDescent="0.4">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c r="BD932" s="1"/>
      <c r="BE932" s="1"/>
      <c r="BF932" s="1"/>
      <c r="BG932" s="1"/>
      <c r="BH932" s="1"/>
      <c r="BI932" s="1"/>
      <c r="BJ932" s="1"/>
      <c r="BK932" s="1"/>
      <c r="BL932" s="1"/>
      <c r="BM932" s="1"/>
      <c r="BN932" s="1"/>
      <c r="BO932" s="1"/>
      <c r="BP932" s="1"/>
      <c r="BQ932" s="1"/>
      <c r="BR932" s="1"/>
      <c r="BS932" s="1"/>
      <c r="BT932" s="1"/>
      <c r="BU932" s="1"/>
      <c r="BV932" s="1"/>
      <c r="BW932" s="1"/>
      <c r="BX932" s="1"/>
      <c r="BY932" s="1"/>
      <c r="BZ932" s="1"/>
      <c r="CA932" s="1"/>
      <c r="CB932" s="1"/>
      <c r="CC932" s="1"/>
      <c r="CD932" s="1"/>
      <c r="CE932" s="1"/>
      <c r="CF932" s="1"/>
      <c r="CG932" s="1"/>
      <c r="CH932" s="1"/>
      <c r="CI932" s="1"/>
      <c r="CJ932" s="1"/>
      <c r="CK932" s="1"/>
      <c r="CL932" s="1"/>
      <c r="CM932" s="1"/>
    </row>
    <row r="933" spans="1:91" x14ac:dyDescent="0.4">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c r="BD933" s="1"/>
      <c r="BE933" s="1"/>
      <c r="BF933" s="1"/>
      <c r="BG933" s="1"/>
      <c r="BH933" s="1"/>
      <c r="BI933" s="1"/>
      <c r="BJ933" s="1"/>
      <c r="BK933" s="1"/>
      <c r="BL933" s="1"/>
      <c r="BM933" s="1"/>
      <c r="BN933" s="1"/>
      <c r="BO933" s="1"/>
      <c r="BP933" s="1"/>
      <c r="BQ933" s="1"/>
      <c r="BR933" s="1"/>
      <c r="BS933" s="1"/>
      <c r="BT933" s="1"/>
      <c r="BU933" s="1"/>
      <c r="BV933" s="1"/>
      <c r="BW933" s="1"/>
      <c r="BX933" s="1"/>
      <c r="BY933" s="1"/>
      <c r="BZ933" s="1"/>
      <c r="CA933" s="1"/>
      <c r="CB933" s="1"/>
      <c r="CC933" s="1"/>
      <c r="CD933" s="1"/>
      <c r="CE933" s="1"/>
      <c r="CF933" s="1"/>
      <c r="CG933" s="1"/>
      <c r="CH933" s="1"/>
      <c r="CI933" s="1"/>
      <c r="CJ933" s="1"/>
      <c r="CK933" s="1"/>
      <c r="CL933" s="1"/>
      <c r="CM933" s="1"/>
    </row>
    <row r="934" spans="1:91" x14ac:dyDescent="0.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c r="BD934" s="1"/>
      <c r="BE934" s="1"/>
      <c r="BF934" s="1"/>
      <c r="BG934" s="1"/>
      <c r="BH934" s="1"/>
      <c r="BI934" s="1"/>
      <c r="BJ934" s="1"/>
      <c r="BK934" s="1"/>
      <c r="BL934" s="1"/>
      <c r="BM934" s="1"/>
      <c r="BN934" s="1"/>
      <c r="BO934" s="1"/>
      <c r="BP934" s="1"/>
      <c r="BQ934" s="1"/>
      <c r="BR934" s="1"/>
      <c r="BS934" s="1"/>
      <c r="BT934" s="1"/>
      <c r="BU934" s="1"/>
      <c r="BV934" s="1"/>
      <c r="BW934" s="1"/>
      <c r="BX934" s="1"/>
      <c r="BY934" s="1"/>
      <c r="BZ934" s="1"/>
      <c r="CA934" s="1"/>
      <c r="CB934" s="1"/>
      <c r="CC934" s="1"/>
      <c r="CD934" s="1"/>
      <c r="CE934" s="1"/>
      <c r="CF934" s="1"/>
      <c r="CG934" s="1"/>
      <c r="CH934" s="1"/>
      <c r="CI934" s="1"/>
      <c r="CJ934" s="1"/>
      <c r="CK934" s="1"/>
      <c r="CL934" s="1"/>
      <c r="CM934" s="1"/>
    </row>
    <row r="935" spans="1:91" x14ac:dyDescent="0.4">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c r="BD935" s="1"/>
      <c r="BE935" s="1"/>
      <c r="BF935" s="1"/>
      <c r="BG935" s="1"/>
      <c r="BH935" s="1"/>
      <c r="BI935" s="1"/>
      <c r="BJ935" s="1"/>
      <c r="BK935" s="1"/>
      <c r="BL935" s="1"/>
      <c r="BM935" s="1"/>
      <c r="BN935" s="1"/>
      <c r="BO935" s="1"/>
      <c r="BP935" s="1"/>
      <c r="BQ935" s="1"/>
      <c r="BR935" s="1"/>
      <c r="BS935" s="1"/>
      <c r="BT935" s="1"/>
      <c r="BU935" s="1"/>
      <c r="BV935" s="1"/>
      <c r="BW935" s="1"/>
      <c r="BX935" s="1"/>
      <c r="BY935" s="1"/>
      <c r="BZ935" s="1"/>
      <c r="CA935" s="1"/>
      <c r="CB935" s="1"/>
      <c r="CC935" s="1"/>
      <c r="CD935" s="1"/>
      <c r="CE935" s="1"/>
      <c r="CF935" s="1"/>
      <c r="CG935" s="1"/>
      <c r="CH935" s="1"/>
      <c r="CI935" s="1"/>
      <c r="CJ935" s="1"/>
      <c r="CK935" s="1"/>
      <c r="CL935" s="1"/>
      <c r="CM935" s="1"/>
    </row>
    <row r="936" spans="1:91" x14ac:dyDescent="0.4">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c r="BD936" s="1"/>
      <c r="BE936" s="1"/>
      <c r="BF936" s="1"/>
      <c r="BG936" s="1"/>
      <c r="BH936" s="1"/>
      <c r="BI936" s="1"/>
      <c r="BJ936" s="1"/>
      <c r="BK936" s="1"/>
      <c r="BL936" s="1"/>
      <c r="BM936" s="1"/>
      <c r="BN936" s="1"/>
      <c r="BO936" s="1"/>
      <c r="BP936" s="1"/>
      <c r="BQ936" s="1"/>
      <c r="BR936" s="1"/>
      <c r="BS936" s="1"/>
      <c r="BT936" s="1"/>
      <c r="BU936" s="1"/>
      <c r="BV936" s="1"/>
      <c r="BW936" s="1"/>
      <c r="BX936" s="1"/>
      <c r="BY936" s="1"/>
      <c r="BZ936" s="1"/>
      <c r="CA936" s="1"/>
      <c r="CB936" s="1"/>
      <c r="CC936" s="1"/>
      <c r="CD936" s="1"/>
      <c r="CE936" s="1"/>
      <c r="CF936" s="1"/>
      <c r="CG936" s="1"/>
      <c r="CH936" s="1"/>
      <c r="CI936" s="1"/>
      <c r="CJ936" s="1"/>
      <c r="CK936" s="1"/>
      <c r="CL936" s="1"/>
      <c r="CM936" s="1"/>
    </row>
    <row r="937" spans="1:91" x14ac:dyDescent="0.4">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c r="BD937" s="1"/>
      <c r="BE937" s="1"/>
      <c r="BF937" s="1"/>
      <c r="BG937" s="1"/>
      <c r="BH937" s="1"/>
      <c r="BI937" s="1"/>
      <c r="BJ937" s="1"/>
      <c r="BK937" s="1"/>
      <c r="BL937" s="1"/>
      <c r="BM937" s="1"/>
      <c r="BN937" s="1"/>
      <c r="BO937" s="1"/>
      <c r="BP937" s="1"/>
      <c r="BQ937" s="1"/>
      <c r="BR937" s="1"/>
      <c r="BS937" s="1"/>
      <c r="BT937" s="1"/>
      <c r="BU937" s="1"/>
      <c r="BV937" s="1"/>
      <c r="BW937" s="1"/>
      <c r="BX937" s="1"/>
      <c r="BY937" s="1"/>
      <c r="BZ937" s="1"/>
      <c r="CA937" s="1"/>
      <c r="CB937" s="1"/>
      <c r="CC937" s="1"/>
      <c r="CD937" s="1"/>
      <c r="CE937" s="1"/>
      <c r="CF937" s="1"/>
      <c r="CG937" s="1"/>
      <c r="CH937" s="1"/>
      <c r="CI937" s="1"/>
      <c r="CJ937" s="1"/>
      <c r="CK937" s="1"/>
      <c r="CL937" s="1"/>
      <c r="CM937" s="1"/>
    </row>
    <row r="938" spans="1:91" x14ac:dyDescent="0.4">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c r="BD938" s="1"/>
      <c r="BE938" s="1"/>
      <c r="BF938" s="1"/>
      <c r="BG938" s="1"/>
      <c r="BH938" s="1"/>
      <c r="BI938" s="1"/>
      <c r="BJ938" s="1"/>
      <c r="BK938" s="1"/>
      <c r="BL938" s="1"/>
      <c r="BM938" s="1"/>
      <c r="BN938" s="1"/>
      <c r="BO938" s="1"/>
      <c r="BP938" s="1"/>
      <c r="BQ938" s="1"/>
      <c r="BR938" s="1"/>
      <c r="BS938" s="1"/>
      <c r="BT938" s="1"/>
      <c r="BU938" s="1"/>
      <c r="BV938" s="1"/>
      <c r="BW938" s="1"/>
      <c r="BX938" s="1"/>
      <c r="BY938" s="1"/>
      <c r="BZ938" s="1"/>
      <c r="CA938" s="1"/>
      <c r="CB938" s="1"/>
      <c r="CC938" s="1"/>
      <c r="CD938" s="1"/>
      <c r="CE938" s="1"/>
      <c r="CF938" s="1"/>
      <c r="CG938" s="1"/>
      <c r="CH938" s="1"/>
      <c r="CI938" s="1"/>
      <c r="CJ938" s="1"/>
      <c r="CK938" s="1"/>
      <c r="CL938" s="1"/>
      <c r="CM938" s="1"/>
    </row>
    <row r="939" spans="1:91" x14ac:dyDescent="0.4">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c r="BD939" s="1"/>
      <c r="BE939" s="1"/>
      <c r="BF939" s="1"/>
      <c r="BG939" s="1"/>
      <c r="BH939" s="1"/>
      <c r="BI939" s="1"/>
      <c r="BJ939" s="1"/>
      <c r="BK939" s="1"/>
      <c r="BL939" s="1"/>
      <c r="BM939" s="1"/>
      <c r="BN939" s="1"/>
      <c r="BO939" s="1"/>
      <c r="BP939" s="1"/>
      <c r="BQ939" s="1"/>
      <c r="BR939" s="1"/>
      <c r="BS939" s="1"/>
      <c r="BT939" s="1"/>
      <c r="BU939" s="1"/>
      <c r="BV939" s="1"/>
      <c r="BW939" s="1"/>
      <c r="BX939" s="1"/>
      <c r="BY939" s="1"/>
      <c r="BZ939" s="1"/>
      <c r="CA939" s="1"/>
      <c r="CB939" s="1"/>
      <c r="CC939" s="1"/>
      <c r="CD939" s="1"/>
      <c r="CE939" s="1"/>
      <c r="CF939" s="1"/>
      <c r="CG939" s="1"/>
      <c r="CH939" s="1"/>
      <c r="CI939" s="1"/>
      <c r="CJ939" s="1"/>
      <c r="CK939" s="1"/>
      <c r="CL939" s="1"/>
      <c r="CM939" s="1"/>
    </row>
    <row r="940" spans="1:91" x14ac:dyDescent="0.4">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c r="BD940" s="1"/>
      <c r="BE940" s="1"/>
      <c r="BF940" s="1"/>
      <c r="BG940" s="1"/>
      <c r="BH940" s="1"/>
      <c r="BI940" s="1"/>
      <c r="BJ940" s="1"/>
      <c r="BK940" s="1"/>
      <c r="BL940" s="1"/>
      <c r="BM940" s="1"/>
      <c r="BN940" s="1"/>
      <c r="BO940" s="1"/>
      <c r="BP940" s="1"/>
      <c r="BQ940" s="1"/>
      <c r="BR940" s="1"/>
      <c r="BS940" s="1"/>
      <c r="BT940" s="1"/>
      <c r="BU940" s="1"/>
      <c r="BV940" s="1"/>
      <c r="BW940" s="1"/>
      <c r="BX940" s="1"/>
      <c r="BY940" s="1"/>
      <c r="BZ940" s="1"/>
      <c r="CA940" s="1"/>
      <c r="CB940" s="1"/>
      <c r="CC940" s="1"/>
      <c r="CD940" s="1"/>
      <c r="CE940" s="1"/>
      <c r="CF940" s="1"/>
      <c r="CG940" s="1"/>
      <c r="CH940" s="1"/>
      <c r="CI940" s="1"/>
      <c r="CJ940" s="1"/>
      <c r="CK940" s="1"/>
      <c r="CL940" s="1"/>
      <c r="CM940" s="1"/>
    </row>
    <row r="941" spans="1:91" x14ac:dyDescent="0.4">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c r="BD941" s="1"/>
      <c r="BE941" s="1"/>
      <c r="BF941" s="1"/>
      <c r="BG941" s="1"/>
      <c r="BH941" s="1"/>
      <c r="BI941" s="1"/>
      <c r="BJ941" s="1"/>
      <c r="BK941" s="1"/>
      <c r="BL941" s="1"/>
      <c r="BM941" s="1"/>
      <c r="BN941" s="1"/>
      <c r="BO941" s="1"/>
      <c r="BP941" s="1"/>
      <c r="BQ941" s="1"/>
      <c r="BR941" s="1"/>
      <c r="BS941" s="1"/>
      <c r="BT941" s="1"/>
      <c r="BU941" s="1"/>
      <c r="BV941" s="1"/>
      <c r="BW941" s="1"/>
      <c r="BX941" s="1"/>
      <c r="BY941" s="1"/>
      <c r="BZ941" s="1"/>
      <c r="CA941" s="1"/>
      <c r="CB941" s="1"/>
      <c r="CC941" s="1"/>
      <c r="CD941" s="1"/>
      <c r="CE941" s="1"/>
      <c r="CF941" s="1"/>
      <c r="CG941" s="1"/>
      <c r="CH941" s="1"/>
      <c r="CI941" s="1"/>
      <c r="CJ941" s="1"/>
      <c r="CK941" s="1"/>
      <c r="CL941" s="1"/>
      <c r="CM941" s="1"/>
    </row>
    <row r="942" spans="1:91" x14ac:dyDescent="0.4">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c r="BD942" s="1"/>
      <c r="BE942" s="1"/>
      <c r="BF942" s="1"/>
      <c r="BG942" s="1"/>
      <c r="BH942" s="1"/>
      <c r="BI942" s="1"/>
      <c r="BJ942" s="1"/>
      <c r="BK942" s="1"/>
      <c r="BL942" s="1"/>
      <c r="BM942" s="1"/>
      <c r="BN942" s="1"/>
      <c r="BO942" s="1"/>
      <c r="BP942" s="1"/>
      <c r="BQ942" s="1"/>
      <c r="BR942" s="1"/>
      <c r="BS942" s="1"/>
      <c r="BT942" s="1"/>
      <c r="BU942" s="1"/>
      <c r="BV942" s="1"/>
      <c r="BW942" s="1"/>
      <c r="BX942" s="1"/>
      <c r="BY942" s="1"/>
      <c r="BZ942" s="1"/>
      <c r="CA942" s="1"/>
      <c r="CB942" s="1"/>
      <c r="CC942" s="1"/>
      <c r="CD942" s="1"/>
      <c r="CE942" s="1"/>
      <c r="CF942" s="1"/>
      <c r="CG942" s="1"/>
      <c r="CH942" s="1"/>
      <c r="CI942" s="1"/>
      <c r="CJ942" s="1"/>
      <c r="CK942" s="1"/>
      <c r="CL942" s="1"/>
      <c r="CM942" s="1"/>
    </row>
    <row r="943" spans="1:91" x14ac:dyDescent="0.4">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c r="BD943" s="1"/>
      <c r="BE943" s="1"/>
      <c r="BF943" s="1"/>
      <c r="BG943" s="1"/>
      <c r="BH943" s="1"/>
      <c r="BI943" s="1"/>
      <c r="BJ943" s="1"/>
      <c r="BK943" s="1"/>
      <c r="BL943" s="1"/>
      <c r="BM943" s="1"/>
      <c r="BN943" s="1"/>
      <c r="BO943" s="1"/>
      <c r="BP943" s="1"/>
      <c r="BQ943" s="1"/>
      <c r="BR943" s="1"/>
      <c r="BS943" s="1"/>
      <c r="BT943" s="1"/>
      <c r="BU943" s="1"/>
      <c r="BV943" s="1"/>
      <c r="BW943" s="1"/>
      <c r="BX943" s="1"/>
      <c r="BY943" s="1"/>
      <c r="BZ943" s="1"/>
      <c r="CA943" s="1"/>
      <c r="CB943" s="1"/>
      <c r="CC943" s="1"/>
      <c r="CD943" s="1"/>
      <c r="CE943" s="1"/>
      <c r="CF943" s="1"/>
      <c r="CG943" s="1"/>
      <c r="CH943" s="1"/>
      <c r="CI943" s="1"/>
      <c r="CJ943" s="1"/>
      <c r="CK943" s="1"/>
      <c r="CL943" s="1"/>
      <c r="CM943" s="1"/>
    </row>
    <row r="944" spans="1:91" x14ac:dyDescent="0.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c r="BD944" s="1"/>
      <c r="BE944" s="1"/>
      <c r="BF944" s="1"/>
      <c r="BG944" s="1"/>
      <c r="BH944" s="1"/>
      <c r="BI944" s="1"/>
      <c r="BJ944" s="1"/>
      <c r="BK944" s="1"/>
      <c r="BL944" s="1"/>
      <c r="BM944" s="1"/>
      <c r="BN944" s="1"/>
      <c r="BO944" s="1"/>
      <c r="BP944" s="1"/>
      <c r="BQ944" s="1"/>
      <c r="BR944" s="1"/>
      <c r="BS944" s="1"/>
      <c r="BT944" s="1"/>
      <c r="BU944" s="1"/>
      <c r="BV944" s="1"/>
      <c r="BW944" s="1"/>
      <c r="BX944" s="1"/>
      <c r="BY944" s="1"/>
      <c r="BZ944" s="1"/>
      <c r="CA944" s="1"/>
      <c r="CB944" s="1"/>
      <c r="CC944" s="1"/>
      <c r="CD944" s="1"/>
      <c r="CE944" s="1"/>
      <c r="CF944" s="1"/>
      <c r="CG944" s="1"/>
      <c r="CH944" s="1"/>
      <c r="CI944" s="1"/>
      <c r="CJ944" s="1"/>
      <c r="CK944" s="1"/>
      <c r="CL944" s="1"/>
      <c r="CM944" s="1"/>
    </row>
    <row r="945" spans="1:91" x14ac:dyDescent="0.4">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c r="BD945" s="1"/>
      <c r="BE945" s="1"/>
      <c r="BF945" s="1"/>
      <c r="BG945" s="1"/>
      <c r="BH945" s="1"/>
      <c r="BI945" s="1"/>
      <c r="BJ945" s="1"/>
      <c r="BK945" s="1"/>
      <c r="BL945" s="1"/>
      <c r="BM945" s="1"/>
      <c r="BN945" s="1"/>
      <c r="BO945" s="1"/>
      <c r="BP945" s="1"/>
      <c r="BQ945" s="1"/>
      <c r="BR945" s="1"/>
      <c r="BS945" s="1"/>
      <c r="BT945" s="1"/>
      <c r="BU945" s="1"/>
      <c r="BV945" s="1"/>
      <c r="BW945" s="1"/>
      <c r="BX945" s="1"/>
      <c r="BY945" s="1"/>
      <c r="BZ945" s="1"/>
      <c r="CA945" s="1"/>
      <c r="CB945" s="1"/>
      <c r="CC945" s="1"/>
      <c r="CD945" s="1"/>
      <c r="CE945" s="1"/>
      <c r="CF945" s="1"/>
      <c r="CG945" s="1"/>
      <c r="CH945" s="1"/>
      <c r="CI945" s="1"/>
      <c r="CJ945" s="1"/>
      <c r="CK945" s="1"/>
      <c r="CL945" s="1"/>
      <c r="CM945" s="1"/>
    </row>
    <row r="946" spans="1:91" x14ac:dyDescent="0.4">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c r="BD946" s="1"/>
      <c r="BE946" s="1"/>
      <c r="BF946" s="1"/>
      <c r="BG946" s="1"/>
      <c r="BH946" s="1"/>
      <c r="BI946" s="1"/>
      <c r="BJ946" s="1"/>
      <c r="BK946" s="1"/>
      <c r="BL946" s="1"/>
      <c r="BM946" s="1"/>
      <c r="BN946" s="1"/>
      <c r="BO946" s="1"/>
      <c r="BP946" s="1"/>
      <c r="BQ946" s="1"/>
      <c r="BR946" s="1"/>
      <c r="BS946" s="1"/>
      <c r="BT946" s="1"/>
      <c r="BU946" s="1"/>
      <c r="BV946" s="1"/>
      <c r="BW946" s="1"/>
      <c r="BX946" s="1"/>
      <c r="BY946" s="1"/>
      <c r="BZ946" s="1"/>
      <c r="CA946" s="1"/>
      <c r="CB946" s="1"/>
      <c r="CC946" s="1"/>
      <c r="CD946" s="1"/>
      <c r="CE946" s="1"/>
      <c r="CF946" s="1"/>
      <c r="CG946" s="1"/>
      <c r="CH946" s="1"/>
      <c r="CI946" s="1"/>
      <c r="CJ946" s="1"/>
      <c r="CK946" s="1"/>
      <c r="CL946" s="1"/>
      <c r="CM946" s="1"/>
    </row>
    <row r="947" spans="1:91" x14ac:dyDescent="0.4">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c r="BD947" s="1"/>
      <c r="BE947" s="1"/>
      <c r="BF947" s="1"/>
      <c r="BG947" s="1"/>
      <c r="BH947" s="1"/>
      <c r="BI947" s="1"/>
      <c r="BJ947" s="1"/>
      <c r="BK947" s="1"/>
      <c r="BL947" s="1"/>
      <c r="BM947" s="1"/>
      <c r="BN947" s="1"/>
      <c r="BO947" s="1"/>
      <c r="BP947" s="1"/>
      <c r="BQ947" s="1"/>
      <c r="BR947" s="1"/>
      <c r="BS947" s="1"/>
      <c r="BT947" s="1"/>
      <c r="BU947" s="1"/>
      <c r="BV947" s="1"/>
      <c r="BW947" s="1"/>
      <c r="BX947" s="1"/>
      <c r="BY947" s="1"/>
      <c r="BZ947" s="1"/>
      <c r="CA947" s="1"/>
      <c r="CB947" s="1"/>
      <c r="CC947" s="1"/>
      <c r="CD947" s="1"/>
      <c r="CE947" s="1"/>
      <c r="CF947" s="1"/>
      <c r="CG947" s="1"/>
      <c r="CH947" s="1"/>
      <c r="CI947" s="1"/>
      <c r="CJ947" s="1"/>
      <c r="CK947" s="1"/>
      <c r="CL947" s="1"/>
      <c r="CM947" s="1"/>
    </row>
    <row r="948" spans="1:91" x14ac:dyDescent="0.4">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c r="BD948" s="1"/>
      <c r="BE948" s="1"/>
      <c r="BF948" s="1"/>
      <c r="BG948" s="1"/>
      <c r="BH948" s="1"/>
      <c r="BI948" s="1"/>
      <c r="BJ948" s="1"/>
      <c r="BK948" s="1"/>
      <c r="BL948" s="1"/>
      <c r="BM948" s="1"/>
      <c r="BN948" s="1"/>
      <c r="BO948" s="1"/>
      <c r="BP948" s="1"/>
      <c r="BQ948" s="1"/>
      <c r="BR948" s="1"/>
      <c r="BS948" s="1"/>
      <c r="BT948" s="1"/>
      <c r="BU948" s="1"/>
      <c r="BV948" s="1"/>
      <c r="BW948" s="1"/>
      <c r="BX948" s="1"/>
      <c r="BY948" s="1"/>
      <c r="BZ948" s="1"/>
      <c r="CA948" s="1"/>
      <c r="CB948" s="1"/>
      <c r="CC948" s="1"/>
      <c r="CD948" s="1"/>
      <c r="CE948" s="1"/>
      <c r="CF948" s="1"/>
      <c r="CG948" s="1"/>
      <c r="CH948" s="1"/>
      <c r="CI948" s="1"/>
      <c r="CJ948" s="1"/>
      <c r="CK948" s="1"/>
      <c r="CL948" s="1"/>
      <c r="CM948" s="1"/>
    </row>
    <row r="949" spans="1:91" x14ac:dyDescent="0.4">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c r="BD949" s="1"/>
      <c r="BE949" s="1"/>
      <c r="BF949" s="1"/>
      <c r="BG949" s="1"/>
      <c r="BH949" s="1"/>
      <c r="BI949" s="1"/>
      <c r="BJ949" s="1"/>
      <c r="BK949" s="1"/>
      <c r="BL949" s="1"/>
      <c r="BM949" s="1"/>
      <c r="BN949" s="1"/>
      <c r="BO949" s="1"/>
      <c r="BP949" s="1"/>
      <c r="BQ949" s="1"/>
      <c r="BR949" s="1"/>
      <c r="BS949" s="1"/>
      <c r="BT949" s="1"/>
      <c r="BU949" s="1"/>
      <c r="BV949" s="1"/>
      <c r="BW949" s="1"/>
      <c r="BX949" s="1"/>
      <c r="BY949" s="1"/>
      <c r="BZ949" s="1"/>
      <c r="CA949" s="1"/>
      <c r="CB949" s="1"/>
      <c r="CC949" s="1"/>
      <c r="CD949" s="1"/>
      <c r="CE949" s="1"/>
      <c r="CF949" s="1"/>
      <c r="CG949" s="1"/>
      <c r="CH949" s="1"/>
      <c r="CI949" s="1"/>
      <c r="CJ949" s="1"/>
      <c r="CK949" s="1"/>
      <c r="CL949" s="1"/>
      <c r="CM949" s="1"/>
    </row>
    <row r="950" spans="1:91" x14ac:dyDescent="0.4">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c r="BD950" s="1"/>
      <c r="BE950" s="1"/>
      <c r="BF950" s="1"/>
      <c r="BG950" s="1"/>
      <c r="BH950" s="1"/>
      <c r="BI950" s="1"/>
      <c r="BJ950" s="1"/>
      <c r="BK950" s="1"/>
      <c r="BL950" s="1"/>
      <c r="BM950" s="1"/>
      <c r="BN950" s="1"/>
      <c r="BO950" s="1"/>
      <c r="BP950" s="1"/>
      <c r="BQ950" s="1"/>
      <c r="BR950" s="1"/>
      <c r="BS950" s="1"/>
      <c r="BT950" s="1"/>
      <c r="BU950" s="1"/>
      <c r="BV950" s="1"/>
      <c r="BW950" s="1"/>
      <c r="BX950" s="1"/>
      <c r="BY950" s="1"/>
      <c r="BZ950" s="1"/>
      <c r="CA950" s="1"/>
      <c r="CB950" s="1"/>
      <c r="CC950" s="1"/>
      <c r="CD950" s="1"/>
      <c r="CE950" s="1"/>
      <c r="CF950" s="1"/>
      <c r="CG950" s="1"/>
      <c r="CH950" s="1"/>
      <c r="CI950" s="1"/>
      <c r="CJ950" s="1"/>
      <c r="CK950" s="1"/>
      <c r="CL950" s="1"/>
      <c r="CM950" s="1"/>
    </row>
    <row r="951" spans="1:91" x14ac:dyDescent="0.4">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c r="BD951" s="1"/>
      <c r="BE951" s="1"/>
      <c r="BF951" s="1"/>
      <c r="BG951" s="1"/>
      <c r="BH951" s="1"/>
      <c r="BI951" s="1"/>
      <c r="BJ951" s="1"/>
      <c r="BK951" s="1"/>
      <c r="BL951" s="1"/>
      <c r="BM951" s="1"/>
      <c r="BN951" s="1"/>
      <c r="BO951" s="1"/>
      <c r="BP951" s="1"/>
      <c r="BQ951" s="1"/>
      <c r="BR951" s="1"/>
      <c r="BS951" s="1"/>
      <c r="BT951" s="1"/>
      <c r="BU951" s="1"/>
      <c r="BV951" s="1"/>
      <c r="BW951" s="1"/>
      <c r="BX951" s="1"/>
      <c r="BY951" s="1"/>
      <c r="BZ951" s="1"/>
      <c r="CA951" s="1"/>
      <c r="CB951" s="1"/>
      <c r="CC951" s="1"/>
      <c r="CD951" s="1"/>
      <c r="CE951" s="1"/>
      <c r="CF951" s="1"/>
      <c r="CG951" s="1"/>
      <c r="CH951" s="1"/>
      <c r="CI951" s="1"/>
      <c r="CJ951" s="1"/>
      <c r="CK951" s="1"/>
      <c r="CL951" s="1"/>
      <c r="CM951" s="1"/>
    </row>
    <row r="952" spans="1:91" x14ac:dyDescent="0.4">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c r="BD952" s="1"/>
      <c r="BE952" s="1"/>
      <c r="BF952" s="1"/>
      <c r="BG952" s="1"/>
      <c r="BH952" s="1"/>
      <c r="BI952" s="1"/>
      <c r="BJ952" s="1"/>
      <c r="BK952" s="1"/>
      <c r="BL952" s="1"/>
      <c r="BM952" s="1"/>
      <c r="BN952" s="1"/>
      <c r="BO952" s="1"/>
      <c r="BP952" s="1"/>
      <c r="BQ952" s="1"/>
      <c r="BR952" s="1"/>
      <c r="BS952" s="1"/>
      <c r="BT952" s="1"/>
      <c r="BU952" s="1"/>
      <c r="BV952" s="1"/>
      <c r="BW952" s="1"/>
      <c r="BX952" s="1"/>
      <c r="BY952" s="1"/>
      <c r="BZ952" s="1"/>
      <c r="CA952" s="1"/>
      <c r="CB952" s="1"/>
      <c r="CC952" s="1"/>
      <c r="CD952" s="1"/>
      <c r="CE952" s="1"/>
      <c r="CF952" s="1"/>
      <c r="CG952" s="1"/>
      <c r="CH952" s="1"/>
      <c r="CI952" s="1"/>
      <c r="CJ952" s="1"/>
      <c r="CK952" s="1"/>
      <c r="CL952" s="1"/>
      <c r="CM952" s="1"/>
    </row>
    <row r="953" spans="1:91" x14ac:dyDescent="0.4">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c r="BD953" s="1"/>
      <c r="BE953" s="1"/>
      <c r="BF953" s="1"/>
      <c r="BG953" s="1"/>
      <c r="BH953" s="1"/>
      <c r="BI953" s="1"/>
      <c r="BJ953" s="1"/>
      <c r="BK953" s="1"/>
      <c r="BL953" s="1"/>
      <c r="BM953" s="1"/>
      <c r="BN953" s="1"/>
      <c r="BO953" s="1"/>
      <c r="BP953" s="1"/>
      <c r="BQ953" s="1"/>
      <c r="BR953" s="1"/>
      <c r="BS953" s="1"/>
      <c r="BT953" s="1"/>
      <c r="BU953" s="1"/>
      <c r="BV953" s="1"/>
      <c r="BW953" s="1"/>
      <c r="BX953" s="1"/>
      <c r="BY953" s="1"/>
      <c r="BZ953" s="1"/>
      <c r="CA953" s="1"/>
      <c r="CB953" s="1"/>
      <c r="CC953" s="1"/>
      <c r="CD953" s="1"/>
      <c r="CE953" s="1"/>
      <c r="CF953" s="1"/>
      <c r="CG953" s="1"/>
      <c r="CH953" s="1"/>
      <c r="CI953" s="1"/>
      <c r="CJ953" s="1"/>
      <c r="CK953" s="1"/>
      <c r="CL953" s="1"/>
      <c r="CM953" s="1"/>
    </row>
    <row r="954" spans="1:91" x14ac:dyDescent="0.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c r="BD954" s="1"/>
      <c r="BE954" s="1"/>
      <c r="BF954" s="1"/>
      <c r="BG954" s="1"/>
      <c r="BH954" s="1"/>
      <c r="BI954" s="1"/>
      <c r="BJ954" s="1"/>
      <c r="BK954" s="1"/>
      <c r="BL954" s="1"/>
      <c r="BM954" s="1"/>
      <c r="BN954" s="1"/>
      <c r="BO954" s="1"/>
      <c r="BP954" s="1"/>
      <c r="BQ954" s="1"/>
      <c r="BR954" s="1"/>
      <c r="BS954" s="1"/>
      <c r="BT954" s="1"/>
      <c r="BU954" s="1"/>
      <c r="BV954" s="1"/>
      <c r="BW954" s="1"/>
      <c r="BX954" s="1"/>
      <c r="BY954" s="1"/>
      <c r="BZ954" s="1"/>
      <c r="CA954" s="1"/>
      <c r="CB954" s="1"/>
      <c r="CC954" s="1"/>
      <c r="CD954" s="1"/>
      <c r="CE954" s="1"/>
      <c r="CF954" s="1"/>
      <c r="CG954" s="1"/>
      <c r="CH954" s="1"/>
      <c r="CI954" s="1"/>
      <c r="CJ954" s="1"/>
      <c r="CK954" s="1"/>
      <c r="CL954" s="1"/>
      <c r="CM954" s="1"/>
    </row>
    <row r="955" spans="1:91" x14ac:dyDescent="0.4">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c r="BD955" s="1"/>
      <c r="BE955" s="1"/>
      <c r="BF955" s="1"/>
      <c r="BG955" s="1"/>
      <c r="BH955" s="1"/>
      <c r="BI955" s="1"/>
      <c r="BJ955" s="1"/>
      <c r="BK955" s="1"/>
      <c r="BL955" s="1"/>
      <c r="BM955" s="1"/>
      <c r="BN955" s="1"/>
      <c r="BO955" s="1"/>
      <c r="BP955" s="1"/>
      <c r="BQ955" s="1"/>
      <c r="BR955" s="1"/>
      <c r="BS955" s="1"/>
      <c r="BT955" s="1"/>
      <c r="BU955" s="1"/>
      <c r="BV955" s="1"/>
      <c r="BW955" s="1"/>
      <c r="BX955" s="1"/>
      <c r="BY955" s="1"/>
      <c r="BZ955" s="1"/>
      <c r="CA955" s="1"/>
      <c r="CB955" s="1"/>
      <c r="CC955" s="1"/>
      <c r="CD955" s="1"/>
      <c r="CE955" s="1"/>
      <c r="CF955" s="1"/>
      <c r="CG955" s="1"/>
      <c r="CH955" s="1"/>
      <c r="CI955" s="1"/>
      <c r="CJ955" s="1"/>
      <c r="CK955" s="1"/>
      <c r="CL955" s="1"/>
      <c r="CM955" s="1"/>
    </row>
    <row r="956" spans="1:91" x14ac:dyDescent="0.4">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c r="BC956" s="1"/>
      <c r="BD956" s="1"/>
      <c r="BE956" s="1"/>
      <c r="BF956" s="1"/>
      <c r="BG956" s="1"/>
      <c r="BH956" s="1"/>
      <c r="BI956" s="1"/>
      <c r="BJ956" s="1"/>
      <c r="BK956" s="1"/>
      <c r="BL956" s="1"/>
      <c r="BM956" s="1"/>
      <c r="BN956" s="1"/>
      <c r="BO956" s="1"/>
      <c r="BP956" s="1"/>
      <c r="BQ956" s="1"/>
      <c r="BR956" s="1"/>
      <c r="BS956" s="1"/>
      <c r="BT956" s="1"/>
      <c r="BU956" s="1"/>
      <c r="BV956" s="1"/>
      <c r="BW956" s="1"/>
      <c r="BX956" s="1"/>
      <c r="BY956" s="1"/>
      <c r="BZ956" s="1"/>
      <c r="CA956" s="1"/>
      <c r="CB956" s="1"/>
      <c r="CC956" s="1"/>
      <c r="CD956" s="1"/>
      <c r="CE956" s="1"/>
      <c r="CF956" s="1"/>
      <c r="CG956" s="1"/>
      <c r="CH956" s="1"/>
      <c r="CI956" s="1"/>
      <c r="CJ956" s="1"/>
      <c r="CK956" s="1"/>
      <c r="CL956" s="1"/>
      <c r="CM956" s="1"/>
    </row>
    <row r="957" spans="1:91" x14ac:dyDescent="0.4">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c r="BC957" s="1"/>
      <c r="BD957" s="1"/>
      <c r="BE957" s="1"/>
      <c r="BF957" s="1"/>
      <c r="BG957" s="1"/>
      <c r="BH957" s="1"/>
      <c r="BI957" s="1"/>
      <c r="BJ957" s="1"/>
      <c r="BK957" s="1"/>
      <c r="BL957" s="1"/>
      <c r="BM957" s="1"/>
      <c r="BN957" s="1"/>
      <c r="BO957" s="1"/>
      <c r="BP957" s="1"/>
      <c r="BQ957" s="1"/>
      <c r="BR957" s="1"/>
      <c r="BS957" s="1"/>
      <c r="BT957" s="1"/>
      <c r="BU957" s="1"/>
      <c r="BV957" s="1"/>
      <c r="BW957" s="1"/>
      <c r="BX957" s="1"/>
      <c r="BY957" s="1"/>
      <c r="BZ957" s="1"/>
      <c r="CA957" s="1"/>
      <c r="CB957" s="1"/>
      <c r="CC957" s="1"/>
      <c r="CD957" s="1"/>
      <c r="CE957" s="1"/>
      <c r="CF957" s="1"/>
      <c r="CG957" s="1"/>
      <c r="CH957" s="1"/>
      <c r="CI957" s="1"/>
      <c r="CJ957" s="1"/>
      <c r="CK957" s="1"/>
      <c r="CL957" s="1"/>
      <c r="CM957" s="1"/>
    </row>
    <row r="958" spans="1:91" x14ac:dyDescent="0.4">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c r="BC958" s="1"/>
      <c r="BD958" s="1"/>
      <c r="BE958" s="1"/>
      <c r="BF958" s="1"/>
      <c r="BG958" s="1"/>
      <c r="BH958" s="1"/>
      <c r="BI958" s="1"/>
      <c r="BJ958" s="1"/>
      <c r="BK958" s="1"/>
      <c r="BL958" s="1"/>
      <c r="BM958" s="1"/>
      <c r="BN958" s="1"/>
      <c r="BO958" s="1"/>
      <c r="BP958" s="1"/>
      <c r="BQ958" s="1"/>
      <c r="BR958" s="1"/>
      <c r="BS958" s="1"/>
      <c r="BT958" s="1"/>
      <c r="BU958" s="1"/>
      <c r="BV958" s="1"/>
      <c r="BW958" s="1"/>
      <c r="BX958" s="1"/>
      <c r="BY958" s="1"/>
      <c r="BZ958" s="1"/>
      <c r="CA958" s="1"/>
      <c r="CB958" s="1"/>
      <c r="CC958" s="1"/>
      <c r="CD958" s="1"/>
      <c r="CE958" s="1"/>
      <c r="CF958" s="1"/>
      <c r="CG958" s="1"/>
      <c r="CH958" s="1"/>
      <c r="CI958" s="1"/>
      <c r="CJ958" s="1"/>
      <c r="CK958" s="1"/>
      <c r="CL958" s="1"/>
      <c r="CM958" s="1"/>
    </row>
    <row r="959" spans="1:91" x14ac:dyDescent="0.4">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c r="BC959" s="1"/>
      <c r="BD959" s="1"/>
      <c r="BE959" s="1"/>
      <c r="BF959" s="1"/>
      <c r="BG959" s="1"/>
      <c r="BH959" s="1"/>
      <c r="BI959" s="1"/>
      <c r="BJ959" s="1"/>
      <c r="BK959" s="1"/>
      <c r="BL959" s="1"/>
      <c r="BM959" s="1"/>
      <c r="BN959" s="1"/>
      <c r="BO959" s="1"/>
      <c r="BP959" s="1"/>
      <c r="BQ959" s="1"/>
      <c r="BR959" s="1"/>
      <c r="BS959" s="1"/>
      <c r="BT959" s="1"/>
      <c r="BU959" s="1"/>
      <c r="BV959" s="1"/>
      <c r="BW959" s="1"/>
      <c r="BX959" s="1"/>
      <c r="BY959" s="1"/>
      <c r="BZ959" s="1"/>
      <c r="CA959" s="1"/>
      <c r="CB959" s="1"/>
      <c r="CC959" s="1"/>
      <c r="CD959" s="1"/>
      <c r="CE959" s="1"/>
      <c r="CF959" s="1"/>
      <c r="CG959" s="1"/>
      <c r="CH959" s="1"/>
      <c r="CI959" s="1"/>
      <c r="CJ959" s="1"/>
      <c r="CK959" s="1"/>
      <c r="CL959" s="1"/>
      <c r="CM959" s="1"/>
    </row>
    <row r="960" spans="1:91" x14ac:dyDescent="0.4">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c r="BC960" s="1"/>
      <c r="BD960" s="1"/>
      <c r="BE960" s="1"/>
      <c r="BF960" s="1"/>
      <c r="BG960" s="1"/>
      <c r="BH960" s="1"/>
      <c r="BI960" s="1"/>
      <c r="BJ960" s="1"/>
      <c r="BK960" s="1"/>
      <c r="BL960" s="1"/>
      <c r="BM960" s="1"/>
      <c r="BN960" s="1"/>
      <c r="BO960" s="1"/>
      <c r="BP960" s="1"/>
      <c r="BQ960" s="1"/>
      <c r="BR960" s="1"/>
      <c r="BS960" s="1"/>
      <c r="BT960" s="1"/>
      <c r="BU960" s="1"/>
      <c r="BV960" s="1"/>
      <c r="BW960" s="1"/>
      <c r="BX960" s="1"/>
      <c r="BY960" s="1"/>
      <c r="BZ960" s="1"/>
      <c r="CA960" s="1"/>
      <c r="CB960" s="1"/>
      <c r="CC960" s="1"/>
      <c r="CD960" s="1"/>
      <c r="CE960" s="1"/>
      <c r="CF960" s="1"/>
      <c r="CG960" s="1"/>
      <c r="CH960" s="1"/>
      <c r="CI960" s="1"/>
      <c r="CJ960" s="1"/>
      <c r="CK960" s="1"/>
      <c r="CL960" s="1"/>
      <c r="CM960" s="1"/>
    </row>
    <row r="961" spans="1:91" x14ac:dyDescent="0.4">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c r="BC961" s="1"/>
      <c r="BD961" s="1"/>
      <c r="BE961" s="1"/>
      <c r="BF961" s="1"/>
      <c r="BG961" s="1"/>
      <c r="BH961" s="1"/>
      <c r="BI961" s="1"/>
      <c r="BJ961" s="1"/>
      <c r="BK961" s="1"/>
      <c r="BL961" s="1"/>
      <c r="BM961" s="1"/>
      <c r="BN961" s="1"/>
      <c r="BO961" s="1"/>
      <c r="BP961" s="1"/>
      <c r="BQ961" s="1"/>
      <c r="BR961" s="1"/>
      <c r="BS961" s="1"/>
      <c r="BT961" s="1"/>
      <c r="BU961" s="1"/>
      <c r="BV961" s="1"/>
      <c r="BW961" s="1"/>
      <c r="BX961" s="1"/>
      <c r="BY961" s="1"/>
      <c r="BZ961" s="1"/>
      <c r="CA961" s="1"/>
      <c r="CB961" s="1"/>
      <c r="CC961" s="1"/>
      <c r="CD961" s="1"/>
      <c r="CE961" s="1"/>
      <c r="CF961" s="1"/>
      <c r="CG961" s="1"/>
      <c r="CH961" s="1"/>
      <c r="CI961" s="1"/>
      <c r="CJ961" s="1"/>
      <c r="CK961" s="1"/>
      <c r="CL961" s="1"/>
      <c r="CM961" s="1"/>
    </row>
    <row r="962" spans="1:91" x14ac:dyDescent="0.4">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c r="BC962" s="1"/>
      <c r="BD962" s="1"/>
      <c r="BE962" s="1"/>
      <c r="BF962" s="1"/>
      <c r="BG962" s="1"/>
      <c r="BH962" s="1"/>
      <c r="BI962" s="1"/>
      <c r="BJ962" s="1"/>
      <c r="BK962" s="1"/>
      <c r="BL962" s="1"/>
      <c r="BM962" s="1"/>
      <c r="BN962" s="1"/>
      <c r="BO962" s="1"/>
      <c r="BP962" s="1"/>
      <c r="BQ962" s="1"/>
      <c r="BR962" s="1"/>
      <c r="BS962" s="1"/>
      <c r="BT962" s="1"/>
      <c r="BU962" s="1"/>
      <c r="BV962" s="1"/>
      <c r="BW962" s="1"/>
      <c r="BX962" s="1"/>
      <c r="BY962" s="1"/>
      <c r="BZ962" s="1"/>
      <c r="CA962" s="1"/>
      <c r="CB962" s="1"/>
      <c r="CC962" s="1"/>
      <c r="CD962" s="1"/>
      <c r="CE962" s="1"/>
      <c r="CF962" s="1"/>
      <c r="CG962" s="1"/>
      <c r="CH962" s="1"/>
      <c r="CI962" s="1"/>
      <c r="CJ962" s="1"/>
      <c r="CK962" s="1"/>
      <c r="CL962" s="1"/>
      <c r="CM962" s="1"/>
    </row>
    <row r="963" spans="1:91" x14ac:dyDescent="0.4">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c r="BC963" s="1"/>
      <c r="BD963" s="1"/>
      <c r="BE963" s="1"/>
      <c r="BF963" s="1"/>
      <c r="BG963" s="1"/>
      <c r="BH963" s="1"/>
      <c r="BI963" s="1"/>
      <c r="BJ963" s="1"/>
      <c r="BK963" s="1"/>
      <c r="BL963" s="1"/>
      <c r="BM963" s="1"/>
      <c r="BN963" s="1"/>
      <c r="BO963" s="1"/>
      <c r="BP963" s="1"/>
      <c r="BQ963" s="1"/>
      <c r="BR963" s="1"/>
      <c r="BS963" s="1"/>
      <c r="BT963" s="1"/>
      <c r="BU963" s="1"/>
      <c r="BV963" s="1"/>
      <c r="BW963" s="1"/>
      <c r="BX963" s="1"/>
      <c r="BY963" s="1"/>
      <c r="BZ963" s="1"/>
      <c r="CA963" s="1"/>
      <c r="CB963" s="1"/>
      <c r="CC963" s="1"/>
      <c r="CD963" s="1"/>
      <c r="CE963" s="1"/>
      <c r="CF963" s="1"/>
      <c r="CG963" s="1"/>
      <c r="CH963" s="1"/>
      <c r="CI963" s="1"/>
      <c r="CJ963" s="1"/>
      <c r="CK963" s="1"/>
      <c r="CL963" s="1"/>
      <c r="CM963" s="1"/>
    </row>
    <row r="964" spans="1:91" x14ac:dyDescent="0.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c r="BC964" s="1"/>
      <c r="BD964" s="1"/>
      <c r="BE964" s="1"/>
      <c r="BF964" s="1"/>
      <c r="BG964" s="1"/>
      <c r="BH964" s="1"/>
      <c r="BI964" s="1"/>
      <c r="BJ964" s="1"/>
      <c r="BK964" s="1"/>
      <c r="BL964" s="1"/>
      <c r="BM964" s="1"/>
      <c r="BN964" s="1"/>
      <c r="BO964" s="1"/>
      <c r="BP964" s="1"/>
      <c r="BQ964" s="1"/>
      <c r="BR964" s="1"/>
      <c r="BS964" s="1"/>
      <c r="BT964" s="1"/>
      <c r="BU964" s="1"/>
      <c r="BV964" s="1"/>
      <c r="BW964" s="1"/>
      <c r="BX964" s="1"/>
      <c r="BY964" s="1"/>
      <c r="BZ964" s="1"/>
      <c r="CA964" s="1"/>
      <c r="CB964" s="1"/>
      <c r="CC964" s="1"/>
      <c r="CD964" s="1"/>
      <c r="CE964" s="1"/>
      <c r="CF964" s="1"/>
      <c r="CG964" s="1"/>
      <c r="CH964" s="1"/>
      <c r="CI964" s="1"/>
      <c r="CJ964" s="1"/>
      <c r="CK964" s="1"/>
      <c r="CL964" s="1"/>
      <c r="CM964" s="1"/>
    </row>
    <row r="965" spans="1:91" x14ac:dyDescent="0.4">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c r="BC965" s="1"/>
      <c r="BD965" s="1"/>
      <c r="BE965" s="1"/>
      <c r="BF965" s="1"/>
      <c r="BG965" s="1"/>
      <c r="BH965" s="1"/>
      <c r="BI965" s="1"/>
      <c r="BJ965" s="1"/>
      <c r="BK965" s="1"/>
      <c r="BL965" s="1"/>
      <c r="BM965" s="1"/>
      <c r="BN965" s="1"/>
      <c r="BO965" s="1"/>
      <c r="BP965" s="1"/>
      <c r="BQ965" s="1"/>
      <c r="BR965" s="1"/>
      <c r="BS965" s="1"/>
      <c r="BT965" s="1"/>
      <c r="BU965" s="1"/>
      <c r="BV965" s="1"/>
      <c r="BW965" s="1"/>
      <c r="BX965" s="1"/>
      <c r="BY965" s="1"/>
      <c r="BZ965" s="1"/>
      <c r="CA965" s="1"/>
      <c r="CB965" s="1"/>
      <c r="CC965" s="1"/>
      <c r="CD965" s="1"/>
      <c r="CE965" s="1"/>
      <c r="CF965" s="1"/>
      <c r="CG965" s="1"/>
      <c r="CH965" s="1"/>
      <c r="CI965" s="1"/>
      <c r="CJ965" s="1"/>
      <c r="CK965" s="1"/>
      <c r="CL965" s="1"/>
      <c r="CM965" s="1"/>
    </row>
    <row r="966" spans="1:91" x14ac:dyDescent="0.4">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c r="BC966" s="1"/>
      <c r="BD966" s="1"/>
      <c r="BE966" s="1"/>
      <c r="BF966" s="1"/>
      <c r="BG966" s="1"/>
      <c r="BH966" s="1"/>
      <c r="BI966" s="1"/>
      <c r="BJ966" s="1"/>
      <c r="BK966" s="1"/>
      <c r="BL966" s="1"/>
      <c r="BM966" s="1"/>
      <c r="BN966" s="1"/>
      <c r="BO966" s="1"/>
      <c r="BP966" s="1"/>
      <c r="BQ966" s="1"/>
      <c r="BR966" s="1"/>
      <c r="BS966" s="1"/>
      <c r="BT966" s="1"/>
      <c r="BU966" s="1"/>
      <c r="BV966" s="1"/>
      <c r="BW966" s="1"/>
      <c r="BX966" s="1"/>
      <c r="BY966" s="1"/>
      <c r="BZ966" s="1"/>
      <c r="CA966" s="1"/>
      <c r="CB966" s="1"/>
      <c r="CC966" s="1"/>
      <c r="CD966" s="1"/>
      <c r="CE966" s="1"/>
      <c r="CF966" s="1"/>
      <c r="CG966" s="1"/>
      <c r="CH966" s="1"/>
      <c r="CI966" s="1"/>
      <c r="CJ966" s="1"/>
      <c r="CK966" s="1"/>
      <c r="CL966" s="1"/>
      <c r="CM966" s="1"/>
    </row>
    <row r="967" spans="1:91" x14ac:dyDescent="0.4">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c r="BC967" s="1"/>
      <c r="BD967" s="1"/>
      <c r="BE967" s="1"/>
      <c r="BF967" s="1"/>
      <c r="BG967" s="1"/>
      <c r="BH967" s="1"/>
      <c r="BI967" s="1"/>
      <c r="BJ967" s="1"/>
      <c r="BK967" s="1"/>
      <c r="BL967" s="1"/>
      <c r="BM967" s="1"/>
      <c r="BN967" s="1"/>
      <c r="BO967" s="1"/>
      <c r="BP967" s="1"/>
      <c r="BQ967" s="1"/>
      <c r="BR967" s="1"/>
      <c r="BS967" s="1"/>
      <c r="BT967" s="1"/>
      <c r="BU967" s="1"/>
      <c r="BV967" s="1"/>
      <c r="BW967" s="1"/>
      <c r="BX967" s="1"/>
      <c r="BY967" s="1"/>
      <c r="BZ967" s="1"/>
      <c r="CA967" s="1"/>
      <c r="CB967" s="1"/>
      <c r="CC967" s="1"/>
      <c r="CD967" s="1"/>
      <c r="CE967" s="1"/>
      <c r="CF967" s="1"/>
      <c r="CG967" s="1"/>
      <c r="CH967" s="1"/>
      <c r="CI967" s="1"/>
      <c r="CJ967" s="1"/>
      <c r="CK967" s="1"/>
      <c r="CL967" s="1"/>
      <c r="CM967" s="1"/>
    </row>
    <row r="968" spans="1:91" x14ac:dyDescent="0.4">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c r="BC968" s="1"/>
      <c r="BD968" s="1"/>
      <c r="BE968" s="1"/>
      <c r="BF968" s="1"/>
      <c r="BG968" s="1"/>
      <c r="BH968" s="1"/>
      <c r="BI968" s="1"/>
      <c r="BJ968" s="1"/>
      <c r="BK968" s="1"/>
      <c r="BL968" s="1"/>
      <c r="BM968" s="1"/>
      <c r="BN968" s="1"/>
      <c r="BO968" s="1"/>
      <c r="BP968" s="1"/>
      <c r="BQ968" s="1"/>
      <c r="BR968" s="1"/>
      <c r="BS968" s="1"/>
      <c r="BT968" s="1"/>
      <c r="BU968" s="1"/>
      <c r="BV968" s="1"/>
      <c r="BW968" s="1"/>
      <c r="BX968" s="1"/>
      <c r="BY968" s="1"/>
      <c r="BZ968" s="1"/>
      <c r="CA968" s="1"/>
      <c r="CB968" s="1"/>
      <c r="CC968" s="1"/>
      <c r="CD968" s="1"/>
      <c r="CE968" s="1"/>
      <c r="CF968" s="1"/>
      <c r="CG968" s="1"/>
      <c r="CH968" s="1"/>
      <c r="CI968" s="1"/>
      <c r="CJ968" s="1"/>
      <c r="CK968" s="1"/>
      <c r="CL968" s="1"/>
      <c r="CM968" s="1"/>
    </row>
    <row r="969" spans="1:91" x14ac:dyDescent="0.4">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c r="BC969" s="1"/>
      <c r="BD969" s="1"/>
      <c r="BE969" s="1"/>
      <c r="BF969" s="1"/>
      <c r="BG969" s="1"/>
      <c r="BH969" s="1"/>
      <c r="BI969" s="1"/>
      <c r="BJ969" s="1"/>
      <c r="BK969" s="1"/>
      <c r="BL969" s="1"/>
      <c r="BM969" s="1"/>
      <c r="BN969" s="1"/>
      <c r="BO969" s="1"/>
      <c r="BP969" s="1"/>
      <c r="BQ969" s="1"/>
      <c r="BR969" s="1"/>
      <c r="BS969" s="1"/>
      <c r="BT969" s="1"/>
      <c r="BU969" s="1"/>
      <c r="BV969" s="1"/>
      <c r="BW969" s="1"/>
      <c r="BX969" s="1"/>
      <c r="BY969" s="1"/>
      <c r="BZ969" s="1"/>
      <c r="CA969" s="1"/>
      <c r="CB969" s="1"/>
      <c r="CC969" s="1"/>
      <c r="CD969" s="1"/>
      <c r="CE969" s="1"/>
      <c r="CF969" s="1"/>
      <c r="CG969" s="1"/>
      <c r="CH969" s="1"/>
      <c r="CI969" s="1"/>
      <c r="CJ969" s="1"/>
      <c r="CK969" s="1"/>
      <c r="CL969" s="1"/>
      <c r="CM969" s="1"/>
    </row>
    <row r="970" spans="1:91" x14ac:dyDescent="0.4">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c r="BC970" s="1"/>
      <c r="BD970" s="1"/>
      <c r="BE970" s="1"/>
      <c r="BF970" s="1"/>
      <c r="BG970" s="1"/>
      <c r="BH970" s="1"/>
      <c r="BI970" s="1"/>
      <c r="BJ970" s="1"/>
      <c r="BK970" s="1"/>
      <c r="BL970" s="1"/>
      <c r="BM970" s="1"/>
      <c r="BN970" s="1"/>
      <c r="BO970" s="1"/>
      <c r="BP970" s="1"/>
      <c r="BQ970" s="1"/>
      <c r="BR970" s="1"/>
      <c r="BS970" s="1"/>
      <c r="BT970" s="1"/>
      <c r="BU970" s="1"/>
      <c r="BV970" s="1"/>
      <c r="BW970" s="1"/>
      <c r="BX970" s="1"/>
      <c r="BY970" s="1"/>
      <c r="BZ970" s="1"/>
      <c r="CA970" s="1"/>
      <c r="CB970" s="1"/>
      <c r="CC970" s="1"/>
      <c r="CD970" s="1"/>
      <c r="CE970" s="1"/>
      <c r="CF970" s="1"/>
      <c r="CG970" s="1"/>
      <c r="CH970" s="1"/>
      <c r="CI970" s="1"/>
      <c r="CJ970" s="1"/>
      <c r="CK970" s="1"/>
      <c r="CL970" s="1"/>
      <c r="CM970" s="1"/>
    </row>
    <row r="971" spans="1:91" x14ac:dyDescent="0.4">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c r="BC971" s="1"/>
      <c r="BD971" s="1"/>
      <c r="BE971" s="1"/>
      <c r="BF971" s="1"/>
      <c r="BG971" s="1"/>
      <c r="BH971" s="1"/>
      <c r="BI971" s="1"/>
      <c r="BJ971" s="1"/>
      <c r="BK971" s="1"/>
      <c r="BL971" s="1"/>
      <c r="BM971" s="1"/>
      <c r="BN971" s="1"/>
      <c r="BO971" s="1"/>
      <c r="BP971" s="1"/>
      <c r="BQ971" s="1"/>
      <c r="BR971" s="1"/>
      <c r="BS971" s="1"/>
      <c r="BT971" s="1"/>
      <c r="BU971" s="1"/>
      <c r="BV971" s="1"/>
      <c r="BW971" s="1"/>
      <c r="BX971" s="1"/>
      <c r="BY971" s="1"/>
      <c r="BZ971" s="1"/>
      <c r="CA971" s="1"/>
      <c r="CB971" s="1"/>
      <c r="CC971" s="1"/>
      <c r="CD971" s="1"/>
      <c r="CE971" s="1"/>
      <c r="CF971" s="1"/>
      <c r="CG971" s="1"/>
      <c r="CH971" s="1"/>
      <c r="CI971" s="1"/>
      <c r="CJ971" s="1"/>
      <c r="CK971" s="1"/>
      <c r="CL971" s="1"/>
      <c r="CM971" s="1"/>
    </row>
    <row r="972" spans="1:91" x14ac:dyDescent="0.4">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c r="BC972" s="1"/>
      <c r="BD972" s="1"/>
      <c r="BE972" s="1"/>
      <c r="BF972" s="1"/>
      <c r="BG972" s="1"/>
      <c r="BH972" s="1"/>
      <c r="BI972" s="1"/>
      <c r="BJ972" s="1"/>
      <c r="BK972" s="1"/>
      <c r="BL972" s="1"/>
      <c r="BM972" s="1"/>
      <c r="BN972" s="1"/>
      <c r="BO972" s="1"/>
      <c r="BP972" s="1"/>
      <c r="BQ972" s="1"/>
      <c r="BR972" s="1"/>
      <c r="BS972" s="1"/>
      <c r="BT972" s="1"/>
      <c r="BU972" s="1"/>
      <c r="BV972" s="1"/>
      <c r="BW972" s="1"/>
      <c r="BX972" s="1"/>
      <c r="BY972" s="1"/>
      <c r="BZ972" s="1"/>
      <c r="CA972" s="1"/>
      <c r="CB972" s="1"/>
      <c r="CC972" s="1"/>
      <c r="CD972" s="1"/>
      <c r="CE972" s="1"/>
      <c r="CF972" s="1"/>
      <c r="CG972" s="1"/>
      <c r="CH972" s="1"/>
      <c r="CI972" s="1"/>
      <c r="CJ972" s="1"/>
      <c r="CK972" s="1"/>
      <c r="CL972" s="1"/>
      <c r="CM972" s="1"/>
    </row>
    <row r="973" spans="1:91" x14ac:dyDescent="0.4">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c r="BC973" s="1"/>
      <c r="BD973" s="1"/>
      <c r="BE973" s="1"/>
      <c r="BF973" s="1"/>
      <c r="BG973" s="1"/>
      <c r="BH973" s="1"/>
      <c r="BI973" s="1"/>
      <c r="BJ973" s="1"/>
      <c r="BK973" s="1"/>
      <c r="BL973" s="1"/>
      <c r="BM973" s="1"/>
      <c r="BN973" s="1"/>
      <c r="BO973" s="1"/>
      <c r="BP973" s="1"/>
      <c r="BQ973" s="1"/>
      <c r="BR973" s="1"/>
      <c r="BS973" s="1"/>
      <c r="BT973" s="1"/>
      <c r="BU973" s="1"/>
      <c r="BV973" s="1"/>
      <c r="BW973" s="1"/>
      <c r="BX973" s="1"/>
      <c r="BY973" s="1"/>
      <c r="BZ973" s="1"/>
      <c r="CA973" s="1"/>
      <c r="CB973" s="1"/>
      <c r="CC973" s="1"/>
      <c r="CD973" s="1"/>
      <c r="CE973" s="1"/>
      <c r="CF973" s="1"/>
      <c r="CG973" s="1"/>
      <c r="CH973" s="1"/>
      <c r="CI973" s="1"/>
      <c r="CJ973" s="1"/>
      <c r="CK973" s="1"/>
      <c r="CL973" s="1"/>
      <c r="CM973" s="1"/>
    </row>
    <row r="974" spans="1:91" x14ac:dyDescent="0.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c r="BC974" s="1"/>
      <c r="BD974" s="1"/>
      <c r="BE974" s="1"/>
      <c r="BF974" s="1"/>
      <c r="BG974" s="1"/>
      <c r="BH974" s="1"/>
      <c r="BI974" s="1"/>
      <c r="BJ974" s="1"/>
      <c r="BK974" s="1"/>
      <c r="BL974" s="1"/>
      <c r="BM974" s="1"/>
      <c r="BN974" s="1"/>
      <c r="BO974" s="1"/>
      <c r="BP974" s="1"/>
      <c r="BQ974" s="1"/>
      <c r="BR974" s="1"/>
      <c r="BS974" s="1"/>
      <c r="BT974" s="1"/>
      <c r="BU974" s="1"/>
      <c r="BV974" s="1"/>
      <c r="BW974" s="1"/>
      <c r="BX974" s="1"/>
      <c r="BY974" s="1"/>
      <c r="BZ974" s="1"/>
      <c r="CA974" s="1"/>
      <c r="CB974" s="1"/>
      <c r="CC974" s="1"/>
      <c r="CD974" s="1"/>
      <c r="CE974" s="1"/>
      <c r="CF974" s="1"/>
      <c r="CG974" s="1"/>
      <c r="CH974" s="1"/>
      <c r="CI974" s="1"/>
      <c r="CJ974" s="1"/>
      <c r="CK974" s="1"/>
      <c r="CL974" s="1"/>
      <c r="CM974" s="1"/>
    </row>
    <row r="975" spans="1:91" x14ac:dyDescent="0.4">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c r="BC975" s="1"/>
      <c r="BD975" s="1"/>
      <c r="BE975" s="1"/>
      <c r="BF975" s="1"/>
      <c r="BG975" s="1"/>
      <c r="BH975" s="1"/>
      <c r="BI975" s="1"/>
      <c r="BJ975" s="1"/>
      <c r="BK975" s="1"/>
      <c r="BL975" s="1"/>
      <c r="BM975" s="1"/>
      <c r="BN975" s="1"/>
      <c r="BO975" s="1"/>
      <c r="BP975" s="1"/>
      <c r="BQ975" s="1"/>
      <c r="BR975" s="1"/>
      <c r="BS975" s="1"/>
      <c r="BT975" s="1"/>
      <c r="BU975" s="1"/>
      <c r="BV975" s="1"/>
      <c r="BW975" s="1"/>
      <c r="BX975" s="1"/>
      <c r="BY975" s="1"/>
      <c r="BZ975" s="1"/>
      <c r="CA975" s="1"/>
      <c r="CB975" s="1"/>
      <c r="CC975" s="1"/>
      <c r="CD975" s="1"/>
      <c r="CE975" s="1"/>
      <c r="CF975" s="1"/>
      <c r="CG975" s="1"/>
      <c r="CH975" s="1"/>
      <c r="CI975" s="1"/>
      <c r="CJ975" s="1"/>
      <c r="CK975" s="1"/>
      <c r="CL975" s="1"/>
      <c r="CM975" s="1"/>
    </row>
    <row r="976" spans="1:91" x14ac:dyDescent="0.4">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c r="BC976" s="1"/>
      <c r="BD976" s="1"/>
      <c r="BE976" s="1"/>
      <c r="BF976" s="1"/>
      <c r="BG976" s="1"/>
      <c r="BH976" s="1"/>
      <c r="BI976" s="1"/>
      <c r="BJ976" s="1"/>
      <c r="BK976" s="1"/>
      <c r="BL976" s="1"/>
      <c r="BM976" s="1"/>
      <c r="BN976" s="1"/>
      <c r="BO976" s="1"/>
      <c r="BP976" s="1"/>
      <c r="BQ976" s="1"/>
      <c r="BR976" s="1"/>
      <c r="BS976" s="1"/>
      <c r="BT976" s="1"/>
      <c r="BU976" s="1"/>
      <c r="BV976" s="1"/>
      <c r="BW976" s="1"/>
      <c r="BX976" s="1"/>
      <c r="BY976" s="1"/>
      <c r="BZ976" s="1"/>
      <c r="CA976" s="1"/>
      <c r="CB976" s="1"/>
      <c r="CC976" s="1"/>
      <c r="CD976" s="1"/>
      <c r="CE976" s="1"/>
      <c r="CF976" s="1"/>
      <c r="CG976" s="1"/>
      <c r="CH976" s="1"/>
      <c r="CI976" s="1"/>
      <c r="CJ976" s="1"/>
      <c r="CK976" s="1"/>
      <c r="CL976" s="1"/>
      <c r="CM976" s="1"/>
    </row>
    <row r="977" spans="1:91" x14ac:dyDescent="0.4">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c r="BC977" s="1"/>
      <c r="BD977" s="1"/>
      <c r="BE977" s="1"/>
      <c r="BF977" s="1"/>
      <c r="BG977" s="1"/>
      <c r="BH977" s="1"/>
      <c r="BI977" s="1"/>
      <c r="BJ977" s="1"/>
      <c r="BK977" s="1"/>
      <c r="BL977" s="1"/>
      <c r="BM977" s="1"/>
      <c r="BN977" s="1"/>
      <c r="BO977" s="1"/>
      <c r="BP977" s="1"/>
      <c r="BQ977" s="1"/>
      <c r="BR977" s="1"/>
      <c r="BS977" s="1"/>
      <c r="BT977" s="1"/>
      <c r="BU977" s="1"/>
      <c r="BV977" s="1"/>
      <c r="BW977" s="1"/>
      <c r="BX977" s="1"/>
      <c r="BY977" s="1"/>
      <c r="BZ977" s="1"/>
      <c r="CA977" s="1"/>
      <c r="CB977" s="1"/>
      <c r="CC977" s="1"/>
      <c r="CD977" s="1"/>
      <c r="CE977" s="1"/>
      <c r="CF977" s="1"/>
      <c r="CG977" s="1"/>
      <c r="CH977" s="1"/>
      <c r="CI977" s="1"/>
      <c r="CJ977" s="1"/>
      <c r="CK977" s="1"/>
      <c r="CL977" s="1"/>
      <c r="CM977" s="1"/>
    </row>
    <row r="978" spans="1:91" x14ac:dyDescent="0.4">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c r="BC978" s="1"/>
      <c r="BD978" s="1"/>
      <c r="BE978" s="1"/>
      <c r="BF978" s="1"/>
      <c r="BG978" s="1"/>
      <c r="BH978" s="1"/>
      <c r="BI978" s="1"/>
      <c r="BJ978" s="1"/>
      <c r="BK978" s="1"/>
      <c r="BL978" s="1"/>
      <c r="BM978" s="1"/>
      <c r="BN978" s="1"/>
      <c r="BO978" s="1"/>
      <c r="BP978" s="1"/>
      <c r="BQ978" s="1"/>
      <c r="BR978" s="1"/>
      <c r="BS978" s="1"/>
      <c r="BT978" s="1"/>
      <c r="BU978" s="1"/>
      <c r="BV978" s="1"/>
      <c r="BW978" s="1"/>
      <c r="BX978" s="1"/>
      <c r="BY978" s="1"/>
      <c r="BZ978" s="1"/>
      <c r="CA978" s="1"/>
      <c r="CB978" s="1"/>
      <c r="CC978" s="1"/>
      <c r="CD978" s="1"/>
      <c r="CE978" s="1"/>
      <c r="CF978" s="1"/>
      <c r="CG978" s="1"/>
      <c r="CH978" s="1"/>
      <c r="CI978" s="1"/>
      <c r="CJ978" s="1"/>
      <c r="CK978" s="1"/>
      <c r="CL978" s="1"/>
      <c r="CM978" s="1"/>
    </row>
    <row r="979" spans="1:91" x14ac:dyDescent="0.4">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c r="BC979" s="1"/>
      <c r="BD979" s="1"/>
      <c r="BE979" s="1"/>
      <c r="BF979" s="1"/>
      <c r="BG979" s="1"/>
      <c r="BH979" s="1"/>
      <c r="BI979" s="1"/>
      <c r="BJ979" s="1"/>
      <c r="BK979" s="1"/>
      <c r="BL979" s="1"/>
      <c r="BM979" s="1"/>
      <c r="BN979" s="1"/>
      <c r="BO979" s="1"/>
      <c r="BP979" s="1"/>
      <c r="BQ979" s="1"/>
      <c r="BR979" s="1"/>
      <c r="BS979" s="1"/>
      <c r="BT979" s="1"/>
      <c r="BU979" s="1"/>
      <c r="BV979" s="1"/>
      <c r="BW979" s="1"/>
      <c r="BX979" s="1"/>
      <c r="BY979" s="1"/>
      <c r="BZ979" s="1"/>
      <c r="CA979" s="1"/>
      <c r="CB979" s="1"/>
      <c r="CC979" s="1"/>
      <c r="CD979" s="1"/>
      <c r="CE979" s="1"/>
      <c r="CF979" s="1"/>
      <c r="CG979" s="1"/>
      <c r="CH979" s="1"/>
      <c r="CI979" s="1"/>
      <c r="CJ979" s="1"/>
      <c r="CK979" s="1"/>
      <c r="CL979" s="1"/>
      <c r="CM979" s="1"/>
    </row>
    <row r="980" spans="1:91" x14ac:dyDescent="0.4">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c r="BC980" s="1"/>
      <c r="BD980" s="1"/>
      <c r="BE980" s="1"/>
      <c r="BF980" s="1"/>
      <c r="BG980" s="1"/>
      <c r="BH980" s="1"/>
      <c r="BI980" s="1"/>
      <c r="BJ980" s="1"/>
      <c r="BK980" s="1"/>
      <c r="BL980" s="1"/>
      <c r="BM980" s="1"/>
      <c r="BN980" s="1"/>
      <c r="BO980" s="1"/>
      <c r="BP980" s="1"/>
      <c r="BQ980" s="1"/>
      <c r="BR980" s="1"/>
      <c r="BS980" s="1"/>
      <c r="BT980" s="1"/>
      <c r="BU980" s="1"/>
      <c r="BV980" s="1"/>
      <c r="BW980" s="1"/>
      <c r="BX980" s="1"/>
      <c r="BY980" s="1"/>
      <c r="BZ980" s="1"/>
      <c r="CA980" s="1"/>
      <c r="CB980" s="1"/>
      <c r="CC980" s="1"/>
      <c r="CD980" s="1"/>
      <c r="CE980" s="1"/>
      <c r="CF980" s="1"/>
      <c r="CG980" s="1"/>
      <c r="CH980" s="1"/>
      <c r="CI980" s="1"/>
      <c r="CJ980" s="1"/>
      <c r="CK980" s="1"/>
      <c r="CL980" s="1"/>
      <c r="CM980" s="1"/>
    </row>
    <row r="981" spans="1:91" x14ac:dyDescent="0.4">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c r="BC981" s="1"/>
      <c r="BD981" s="1"/>
      <c r="BE981" s="1"/>
      <c r="BF981" s="1"/>
      <c r="BG981" s="1"/>
      <c r="BH981" s="1"/>
      <c r="BI981" s="1"/>
      <c r="BJ981" s="1"/>
      <c r="BK981" s="1"/>
      <c r="BL981" s="1"/>
      <c r="BM981" s="1"/>
      <c r="BN981" s="1"/>
      <c r="BO981" s="1"/>
      <c r="BP981" s="1"/>
      <c r="BQ981" s="1"/>
      <c r="BR981" s="1"/>
      <c r="BS981" s="1"/>
      <c r="BT981" s="1"/>
      <c r="BU981" s="1"/>
      <c r="BV981" s="1"/>
      <c r="BW981" s="1"/>
      <c r="BX981" s="1"/>
      <c r="BY981" s="1"/>
      <c r="BZ981" s="1"/>
      <c r="CA981" s="1"/>
      <c r="CB981" s="1"/>
      <c r="CC981" s="1"/>
      <c r="CD981" s="1"/>
      <c r="CE981" s="1"/>
      <c r="CF981" s="1"/>
      <c r="CG981" s="1"/>
      <c r="CH981" s="1"/>
      <c r="CI981" s="1"/>
      <c r="CJ981" s="1"/>
      <c r="CK981" s="1"/>
      <c r="CL981" s="1"/>
      <c r="CM981" s="1"/>
    </row>
    <row r="982" spans="1:91" x14ac:dyDescent="0.4">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c r="BC982" s="1"/>
      <c r="BD982" s="1"/>
      <c r="BE982" s="1"/>
      <c r="BF982" s="1"/>
      <c r="BG982" s="1"/>
      <c r="BH982" s="1"/>
      <c r="BI982" s="1"/>
      <c r="BJ982" s="1"/>
      <c r="BK982" s="1"/>
      <c r="BL982" s="1"/>
      <c r="BM982" s="1"/>
      <c r="BN982" s="1"/>
      <c r="BO982" s="1"/>
      <c r="BP982" s="1"/>
      <c r="BQ982" s="1"/>
      <c r="BR982" s="1"/>
      <c r="BS982" s="1"/>
      <c r="BT982" s="1"/>
      <c r="BU982" s="1"/>
      <c r="BV982" s="1"/>
      <c r="BW982" s="1"/>
      <c r="BX982" s="1"/>
      <c r="BY982" s="1"/>
      <c r="BZ982" s="1"/>
      <c r="CA982" s="1"/>
      <c r="CB982" s="1"/>
      <c r="CC982" s="1"/>
      <c r="CD982" s="1"/>
      <c r="CE982" s="1"/>
      <c r="CF982" s="1"/>
      <c r="CG982" s="1"/>
      <c r="CH982" s="1"/>
      <c r="CI982" s="1"/>
      <c r="CJ982" s="1"/>
      <c r="CK982" s="1"/>
      <c r="CL982" s="1"/>
      <c r="CM982" s="1"/>
    </row>
    <row r="983" spans="1:91" x14ac:dyDescent="0.4">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c r="BC983" s="1"/>
      <c r="BD983" s="1"/>
      <c r="BE983" s="1"/>
      <c r="BF983" s="1"/>
      <c r="BG983" s="1"/>
      <c r="BH983" s="1"/>
      <c r="BI983" s="1"/>
      <c r="BJ983" s="1"/>
      <c r="BK983" s="1"/>
      <c r="BL983" s="1"/>
      <c r="BM983" s="1"/>
      <c r="BN983" s="1"/>
      <c r="BO983" s="1"/>
      <c r="BP983" s="1"/>
      <c r="BQ983" s="1"/>
      <c r="BR983" s="1"/>
      <c r="BS983" s="1"/>
      <c r="BT983" s="1"/>
      <c r="BU983" s="1"/>
      <c r="BV983" s="1"/>
      <c r="BW983" s="1"/>
      <c r="BX983" s="1"/>
      <c r="BY983" s="1"/>
      <c r="BZ983" s="1"/>
      <c r="CA983" s="1"/>
      <c r="CB983" s="1"/>
      <c r="CC983" s="1"/>
      <c r="CD983" s="1"/>
      <c r="CE983" s="1"/>
      <c r="CF983" s="1"/>
      <c r="CG983" s="1"/>
      <c r="CH983" s="1"/>
      <c r="CI983" s="1"/>
      <c r="CJ983" s="1"/>
      <c r="CK983" s="1"/>
      <c r="CL983" s="1"/>
      <c r="CM983" s="1"/>
    </row>
    <row r="984" spans="1:91" x14ac:dyDescent="0.4">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c r="BC984" s="1"/>
      <c r="BD984" s="1"/>
      <c r="BE984" s="1"/>
      <c r="BF984" s="1"/>
      <c r="BG984" s="1"/>
      <c r="BH984" s="1"/>
      <c r="BI984" s="1"/>
      <c r="BJ984" s="1"/>
      <c r="BK984" s="1"/>
      <c r="BL984" s="1"/>
      <c r="BM984" s="1"/>
      <c r="BN984" s="1"/>
      <c r="BO984" s="1"/>
      <c r="BP984" s="1"/>
      <c r="BQ984" s="1"/>
      <c r="BR984" s="1"/>
      <c r="BS984" s="1"/>
      <c r="BT984" s="1"/>
      <c r="BU984" s="1"/>
      <c r="BV984" s="1"/>
      <c r="BW984" s="1"/>
      <c r="BX984" s="1"/>
      <c r="BY984" s="1"/>
      <c r="BZ984" s="1"/>
      <c r="CA984" s="1"/>
      <c r="CB984" s="1"/>
      <c r="CC984" s="1"/>
      <c r="CD984" s="1"/>
      <c r="CE984" s="1"/>
      <c r="CF984" s="1"/>
      <c r="CG984" s="1"/>
      <c r="CH984" s="1"/>
      <c r="CI984" s="1"/>
      <c r="CJ984" s="1"/>
      <c r="CK984" s="1"/>
      <c r="CL984" s="1"/>
      <c r="CM984" s="1"/>
    </row>
    <row r="985" spans="1:91" x14ac:dyDescent="0.4">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c r="BC985" s="1"/>
      <c r="BD985" s="1"/>
      <c r="BE985" s="1"/>
      <c r="BF985" s="1"/>
      <c r="BG985" s="1"/>
      <c r="BH985" s="1"/>
      <c r="BI985" s="1"/>
      <c r="BJ985" s="1"/>
      <c r="BK985" s="1"/>
      <c r="BL985" s="1"/>
      <c r="BM985" s="1"/>
      <c r="BN985" s="1"/>
      <c r="BO985" s="1"/>
      <c r="BP985" s="1"/>
      <c r="BQ985" s="1"/>
      <c r="BR985" s="1"/>
      <c r="BS985" s="1"/>
      <c r="BT985" s="1"/>
      <c r="BU985" s="1"/>
      <c r="BV985" s="1"/>
      <c r="BW985" s="1"/>
      <c r="BX985" s="1"/>
      <c r="BY985" s="1"/>
      <c r="BZ985" s="1"/>
      <c r="CA985" s="1"/>
      <c r="CB985" s="1"/>
      <c r="CC985" s="1"/>
      <c r="CD985" s="1"/>
      <c r="CE985" s="1"/>
      <c r="CF985" s="1"/>
      <c r="CG985" s="1"/>
      <c r="CH985" s="1"/>
      <c r="CI985" s="1"/>
      <c r="CJ985" s="1"/>
      <c r="CK985" s="1"/>
      <c r="CL985" s="1"/>
      <c r="CM985" s="1"/>
    </row>
    <row r="986" spans="1:91" x14ac:dyDescent="0.4">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c r="BD986" s="1"/>
      <c r="BE986" s="1"/>
      <c r="BF986" s="1"/>
      <c r="BG986" s="1"/>
      <c r="BH986" s="1"/>
      <c r="BI986" s="1"/>
      <c r="BJ986" s="1"/>
      <c r="BK986" s="1"/>
      <c r="BL986" s="1"/>
      <c r="BM986" s="1"/>
      <c r="BN986" s="1"/>
      <c r="BO986" s="1"/>
      <c r="BP986" s="1"/>
      <c r="BQ986" s="1"/>
      <c r="BR986" s="1"/>
      <c r="BS986" s="1"/>
      <c r="BT986" s="1"/>
      <c r="BU986" s="1"/>
      <c r="BV986" s="1"/>
      <c r="BW986" s="1"/>
      <c r="BX986" s="1"/>
      <c r="BY986" s="1"/>
      <c r="BZ986" s="1"/>
      <c r="CA986" s="1"/>
      <c r="CB986" s="1"/>
      <c r="CC986" s="1"/>
      <c r="CD986" s="1"/>
      <c r="CE986" s="1"/>
      <c r="CF986" s="1"/>
      <c r="CG986" s="1"/>
      <c r="CH986" s="1"/>
      <c r="CI986" s="1"/>
      <c r="CJ986" s="1"/>
      <c r="CK986" s="1"/>
      <c r="CL986" s="1"/>
      <c r="CM986" s="1"/>
    </row>
    <row r="987" spans="1:91" x14ac:dyDescent="0.4">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c r="BC987" s="1"/>
      <c r="BD987" s="1"/>
      <c r="BE987" s="1"/>
      <c r="BF987" s="1"/>
      <c r="BG987" s="1"/>
      <c r="BH987" s="1"/>
      <c r="BI987" s="1"/>
      <c r="BJ987" s="1"/>
      <c r="BK987" s="1"/>
      <c r="BL987" s="1"/>
      <c r="BM987" s="1"/>
      <c r="BN987" s="1"/>
      <c r="BO987" s="1"/>
      <c r="BP987" s="1"/>
      <c r="BQ987" s="1"/>
      <c r="BR987" s="1"/>
      <c r="BS987" s="1"/>
      <c r="BT987" s="1"/>
      <c r="BU987" s="1"/>
      <c r="BV987" s="1"/>
      <c r="BW987" s="1"/>
      <c r="BX987" s="1"/>
      <c r="BY987" s="1"/>
      <c r="BZ987" s="1"/>
      <c r="CA987" s="1"/>
      <c r="CB987" s="1"/>
      <c r="CC987" s="1"/>
      <c r="CD987" s="1"/>
      <c r="CE987" s="1"/>
      <c r="CF987" s="1"/>
      <c r="CG987" s="1"/>
      <c r="CH987" s="1"/>
      <c r="CI987" s="1"/>
      <c r="CJ987" s="1"/>
      <c r="CK987" s="1"/>
      <c r="CL987" s="1"/>
      <c r="CM987" s="1"/>
    </row>
    <row r="988" spans="1:91" x14ac:dyDescent="0.4">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c r="BC988" s="1"/>
      <c r="BD988" s="1"/>
      <c r="BE988" s="1"/>
      <c r="BF988" s="1"/>
      <c r="BG988" s="1"/>
      <c r="BH988" s="1"/>
      <c r="BI988" s="1"/>
      <c r="BJ988" s="1"/>
      <c r="BK988" s="1"/>
      <c r="BL988" s="1"/>
      <c r="BM988" s="1"/>
      <c r="BN988" s="1"/>
      <c r="BO988" s="1"/>
      <c r="BP988" s="1"/>
      <c r="BQ988" s="1"/>
      <c r="BR988" s="1"/>
      <c r="BS988" s="1"/>
      <c r="BT988" s="1"/>
      <c r="BU988" s="1"/>
      <c r="BV988" s="1"/>
      <c r="BW988" s="1"/>
      <c r="BX988" s="1"/>
      <c r="BY988" s="1"/>
      <c r="BZ988" s="1"/>
      <c r="CA988" s="1"/>
      <c r="CB988" s="1"/>
      <c r="CC988" s="1"/>
      <c r="CD988" s="1"/>
      <c r="CE988" s="1"/>
      <c r="CF988" s="1"/>
      <c r="CG988" s="1"/>
      <c r="CH988" s="1"/>
      <c r="CI988" s="1"/>
      <c r="CJ988" s="1"/>
      <c r="CK988" s="1"/>
      <c r="CL988" s="1"/>
      <c r="CM988" s="1"/>
    </row>
    <row r="989" spans="1:91" x14ac:dyDescent="0.4">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c r="BC989" s="1"/>
      <c r="BD989" s="1"/>
      <c r="BE989" s="1"/>
      <c r="BF989" s="1"/>
      <c r="BG989" s="1"/>
      <c r="BH989" s="1"/>
      <c r="BI989" s="1"/>
      <c r="BJ989" s="1"/>
      <c r="BK989" s="1"/>
      <c r="BL989" s="1"/>
      <c r="BM989" s="1"/>
      <c r="BN989" s="1"/>
      <c r="BO989" s="1"/>
      <c r="BP989" s="1"/>
      <c r="BQ989" s="1"/>
      <c r="BR989" s="1"/>
      <c r="BS989" s="1"/>
      <c r="BT989" s="1"/>
      <c r="BU989" s="1"/>
      <c r="BV989" s="1"/>
      <c r="BW989" s="1"/>
      <c r="BX989" s="1"/>
      <c r="BY989" s="1"/>
      <c r="BZ989" s="1"/>
      <c r="CA989" s="1"/>
      <c r="CB989" s="1"/>
      <c r="CC989" s="1"/>
      <c r="CD989" s="1"/>
      <c r="CE989" s="1"/>
      <c r="CF989" s="1"/>
      <c r="CG989" s="1"/>
      <c r="CH989" s="1"/>
      <c r="CI989" s="1"/>
      <c r="CJ989" s="1"/>
      <c r="CK989" s="1"/>
      <c r="CL989" s="1"/>
      <c r="CM989" s="1"/>
    </row>
    <row r="990" spans="1:91" x14ac:dyDescent="0.4">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c r="BC990" s="1"/>
      <c r="BD990" s="1"/>
      <c r="BE990" s="1"/>
      <c r="BF990" s="1"/>
      <c r="BG990" s="1"/>
      <c r="BH990" s="1"/>
      <c r="BI990" s="1"/>
      <c r="BJ990" s="1"/>
      <c r="BK990" s="1"/>
      <c r="BL990" s="1"/>
      <c r="BM990" s="1"/>
      <c r="BN990" s="1"/>
      <c r="BO990" s="1"/>
      <c r="BP990" s="1"/>
      <c r="BQ990" s="1"/>
      <c r="BR990" s="1"/>
      <c r="BS990" s="1"/>
      <c r="BT990" s="1"/>
      <c r="BU990" s="1"/>
      <c r="BV990" s="1"/>
      <c r="BW990" s="1"/>
      <c r="BX990" s="1"/>
      <c r="BY990" s="1"/>
      <c r="BZ990" s="1"/>
      <c r="CA990" s="1"/>
      <c r="CB990" s="1"/>
      <c r="CC990" s="1"/>
      <c r="CD990" s="1"/>
      <c r="CE990" s="1"/>
      <c r="CF990" s="1"/>
      <c r="CG990" s="1"/>
      <c r="CH990" s="1"/>
      <c r="CI990" s="1"/>
      <c r="CJ990" s="1"/>
      <c r="CK990" s="1"/>
      <c r="CL990" s="1"/>
      <c r="CM990" s="1"/>
    </row>
    <row r="991" spans="1:91" x14ac:dyDescent="0.4">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c r="BC991" s="1"/>
      <c r="BD991" s="1"/>
      <c r="BE991" s="1"/>
      <c r="BF991" s="1"/>
      <c r="BG991" s="1"/>
      <c r="BH991" s="1"/>
      <c r="BI991" s="1"/>
      <c r="BJ991" s="1"/>
      <c r="BK991" s="1"/>
      <c r="BL991" s="1"/>
      <c r="BM991" s="1"/>
      <c r="BN991" s="1"/>
      <c r="BO991" s="1"/>
      <c r="BP991" s="1"/>
      <c r="BQ991" s="1"/>
      <c r="BR991" s="1"/>
      <c r="BS991" s="1"/>
      <c r="BT991" s="1"/>
      <c r="BU991" s="1"/>
      <c r="BV991" s="1"/>
      <c r="BW991" s="1"/>
      <c r="BX991" s="1"/>
      <c r="BY991" s="1"/>
      <c r="BZ991" s="1"/>
      <c r="CA991" s="1"/>
      <c r="CB991" s="1"/>
      <c r="CC991" s="1"/>
      <c r="CD991" s="1"/>
      <c r="CE991" s="1"/>
      <c r="CF991" s="1"/>
      <c r="CG991" s="1"/>
      <c r="CH991" s="1"/>
      <c r="CI991" s="1"/>
      <c r="CJ991" s="1"/>
      <c r="CK991" s="1"/>
      <c r="CL991" s="1"/>
      <c r="CM991" s="1"/>
    </row>
    <row r="992" spans="1:91" x14ac:dyDescent="0.4">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c r="BC992" s="1"/>
      <c r="BD992" s="1"/>
      <c r="BE992" s="1"/>
      <c r="BF992" s="1"/>
      <c r="BG992" s="1"/>
      <c r="BH992" s="1"/>
      <c r="BI992" s="1"/>
      <c r="BJ992" s="1"/>
      <c r="BK992" s="1"/>
      <c r="BL992" s="1"/>
      <c r="BM992" s="1"/>
      <c r="BN992" s="1"/>
      <c r="BO992" s="1"/>
      <c r="BP992" s="1"/>
      <c r="BQ992" s="1"/>
      <c r="BR992" s="1"/>
      <c r="BS992" s="1"/>
      <c r="BT992" s="1"/>
      <c r="BU992" s="1"/>
      <c r="BV992" s="1"/>
      <c r="BW992" s="1"/>
      <c r="BX992" s="1"/>
      <c r="BY992" s="1"/>
      <c r="BZ992" s="1"/>
      <c r="CA992" s="1"/>
      <c r="CB992" s="1"/>
      <c r="CC992" s="1"/>
      <c r="CD992" s="1"/>
      <c r="CE992" s="1"/>
      <c r="CF992" s="1"/>
      <c r="CG992" s="1"/>
      <c r="CH992" s="1"/>
      <c r="CI992" s="1"/>
      <c r="CJ992" s="1"/>
      <c r="CK992" s="1"/>
      <c r="CL992" s="1"/>
      <c r="CM992" s="1"/>
    </row>
    <row r="993" spans="1:91" x14ac:dyDescent="0.4">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c r="BC993" s="1"/>
      <c r="BD993" s="1"/>
      <c r="BE993" s="1"/>
      <c r="BF993" s="1"/>
      <c r="BG993" s="1"/>
      <c r="BH993" s="1"/>
      <c r="BI993" s="1"/>
      <c r="BJ993" s="1"/>
      <c r="BK993" s="1"/>
      <c r="BL993" s="1"/>
      <c r="BM993" s="1"/>
      <c r="BN993" s="1"/>
      <c r="BO993" s="1"/>
      <c r="BP993" s="1"/>
      <c r="BQ993" s="1"/>
      <c r="BR993" s="1"/>
      <c r="BS993" s="1"/>
      <c r="BT993" s="1"/>
      <c r="BU993" s="1"/>
      <c r="BV993" s="1"/>
      <c r="BW993" s="1"/>
      <c r="BX993" s="1"/>
      <c r="BY993" s="1"/>
      <c r="BZ993" s="1"/>
      <c r="CA993" s="1"/>
      <c r="CB993" s="1"/>
      <c r="CC993" s="1"/>
      <c r="CD993" s="1"/>
      <c r="CE993" s="1"/>
      <c r="CF993" s="1"/>
      <c r="CG993" s="1"/>
      <c r="CH993" s="1"/>
      <c r="CI993" s="1"/>
      <c r="CJ993" s="1"/>
      <c r="CK993" s="1"/>
      <c r="CL993" s="1"/>
      <c r="CM993" s="1"/>
    </row>
    <row r="994" spans="1:91" x14ac:dyDescent="0.4">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c r="BA994" s="1"/>
      <c r="BB994" s="1"/>
      <c r="BC994" s="1"/>
      <c r="BD994" s="1"/>
      <c r="BE994" s="1"/>
      <c r="BF994" s="1"/>
      <c r="BG994" s="1"/>
      <c r="BH994" s="1"/>
      <c r="BI994" s="1"/>
      <c r="BJ994" s="1"/>
      <c r="BK994" s="1"/>
      <c r="BL994" s="1"/>
      <c r="BM994" s="1"/>
      <c r="BN994" s="1"/>
      <c r="BO994" s="1"/>
      <c r="BP994" s="1"/>
      <c r="BQ994" s="1"/>
      <c r="BR994" s="1"/>
      <c r="BS994" s="1"/>
      <c r="BT994" s="1"/>
      <c r="BU994" s="1"/>
      <c r="BV994" s="1"/>
      <c r="BW994" s="1"/>
      <c r="BX994" s="1"/>
      <c r="BY994" s="1"/>
      <c r="BZ994" s="1"/>
      <c r="CA994" s="1"/>
      <c r="CB994" s="1"/>
      <c r="CC994" s="1"/>
      <c r="CD994" s="1"/>
      <c r="CE994" s="1"/>
      <c r="CF994" s="1"/>
      <c r="CG994" s="1"/>
      <c r="CH994" s="1"/>
      <c r="CI994" s="1"/>
      <c r="CJ994" s="1"/>
      <c r="CK994" s="1"/>
      <c r="CL994" s="1"/>
      <c r="CM994" s="1"/>
    </row>
    <row r="995" spans="1:91" x14ac:dyDescent="0.4">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c r="BA995" s="1"/>
      <c r="BB995" s="1"/>
      <c r="BC995" s="1"/>
      <c r="BD995" s="1"/>
      <c r="BE995" s="1"/>
      <c r="BF995" s="1"/>
      <c r="BG995" s="1"/>
      <c r="BH995" s="1"/>
      <c r="BI995" s="1"/>
      <c r="BJ995" s="1"/>
      <c r="BK995" s="1"/>
      <c r="BL995" s="1"/>
      <c r="BM995" s="1"/>
      <c r="BN995" s="1"/>
      <c r="BO995" s="1"/>
      <c r="BP995" s="1"/>
      <c r="BQ995" s="1"/>
      <c r="BR995" s="1"/>
      <c r="BS995" s="1"/>
      <c r="BT995" s="1"/>
      <c r="BU995" s="1"/>
      <c r="BV995" s="1"/>
      <c r="BW995" s="1"/>
      <c r="BX995" s="1"/>
      <c r="BY995" s="1"/>
      <c r="BZ995" s="1"/>
      <c r="CA995" s="1"/>
      <c r="CB995" s="1"/>
      <c r="CC995" s="1"/>
      <c r="CD995" s="1"/>
      <c r="CE995" s="1"/>
      <c r="CF995" s="1"/>
      <c r="CG995" s="1"/>
      <c r="CH995" s="1"/>
      <c r="CI995" s="1"/>
      <c r="CJ995" s="1"/>
      <c r="CK995" s="1"/>
      <c r="CL995" s="1"/>
      <c r="CM995" s="1"/>
    </row>
    <row r="996" spans="1:91" x14ac:dyDescent="0.4">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c r="BA996" s="1"/>
      <c r="BB996" s="1"/>
      <c r="BC996" s="1"/>
      <c r="BD996" s="1"/>
      <c r="BE996" s="1"/>
      <c r="BF996" s="1"/>
      <c r="BG996" s="1"/>
      <c r="BH996" s="1"/>
      <c r="BI996" s="1"/>
      <c r="BJ996" s="1"/>
      <c r="BK996" s="1"/>
      <c r="BL996" s="1"/>
      <c r="BM996" s="1"/>
      <c r="BN996" s="1"/>
      <c r="BO996" s="1"/>
      <c r="BP996" s="1"/>
      <c r="BQ996" s="1"/>
      <c r="BR996" s="1"/>
      <c r="BS996" s="1"/>
      <c r="BT996" s="1"/>
      <c r="BU996" s="1"/>
      <c r="BV996" s="1"/>
      <c r="BW996" s="1"/>
      <c r="BX996" s="1"/>
      <c r="BY996" s="1"/>
      <c r="BZ996" s="1"/>
      <c r="CA996" s="1"/>
      <c r="CB996" s="1"/>
      <c r="CC996" s="1"/>
      <c r="CD996" s="1"/>
      <c r="CE996" s="1"/>
      <c r="CF996" s="1"/>
      <c r="CG996" s="1"/>
      <c r="CH996" s="1"/>
      <c r="CI996" s="1"/>
      <c r="CJ996" s="1"/>
      <c r="CK996" s="1"/>
      <c r="CL996" s="1"/>
      <c r="CM996" s="1"/>
    </row>
    <row r="997" spans="1:91" x14ac:dyDescent="0.4">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c r="BA997" s="1"/>
      <c r="BB997" s="1"/>
      <c r="BC997" s="1"/>
      <c r="BD997" s="1"/>
      <c r="BE997" s="1"/>
      <c r="BF997" s="1"/>
      <c r="BG997" s="1"/>
      <c r="BH997" s="1"/>
      <c r="BI997" s="1"/>
      <c r="BJ997" s="1"/>
      <c r="BK997" s="1"/>
      <c r="BL997" s="1"/>
      <c r="BM997" s="1"/>
      <c r="BN997" s="1"/>
      <c r="BO997" s="1"/>
      <c r="BP997" s="1"/>
      <c r="BQ997" s="1"/>
      <c r="BR997" s="1"/>
      <c r="BS997" s="1"/>
      <c r="BT997" s="1"/>
      <c r="BU997" s="1"/>
      <c r="BV997" s="1"/>
      <c r="BW997" s="1"/>
      <c r="BX997" s="1"/>
      <c r="BY997" s="1"/>
      <c r="BZ997" s="1"/>
      <c r="CA997" s="1"/>
      <c r="CB997" s="1"/>
      <c r="CC997" s="1"/>
      <c r="CD997" s="1"/>
      <c r="CE997" s="1"/>
      <c r="CF997" s="1"/>
      <c r="CG997" s="1"/>
      <c r="CH997" s="1"/>
      <c r="CI997" s="1"/>
      <c r="CJ997" s="1"/>
      <c r="CK997" s="1"/>
      <c r="CL997" s="1"/>
      <c r="CM997" s="1"/>
    </row>
    <row r="998" spans="1:91" x14ac:dyDescent="0.4">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c r="AZ998" s="1"/>
      <c r="BA998" s="1"/>
      <c r="BB998" s="1"/>
      <c r="BC998" s="1"/>
      <c r="BD998" s="1"/>
      <c r="BE998" s="1"/>
      <c r="BF998" s="1"/>
      <c r="BG998" s="1"/>
      <c r="BH998" s="1"/>
      <c r="BI998" s="1"/>
      <c r="BJ998" s="1"/>
      <c r="BK998" s="1"/>
      <c r="BL998" s="1"/>
      <c r="BM998" s="1"/>
      <c r="BN998" s="1"/>
      <c r="BO998" s="1"/>
      <c r="BP998" s="1"/>
      <c r="BQ998" s="1"/>
      <c r="BR998" s="1"/>
      <c r="BS998" s="1"/>
      <c r="BT998" s="1"/>
      <c r="BU998" s="1"/>
      <c r="BV998" s="1"/>
      <c r="BW998" s="1"/>
      <c r="BX998" s="1"/>
      <c r="BY998" s="1"/>
      <c r="BZ998" s="1"/>
      <c r="CA998" s="1"/>
      <c r="CB998" s="1"/>
      <c r="CC998" s="1"/>
      <c r="CD998" s="1"/>
      <c r="CE998" s="1"/>
      <c r="CF998" s="1"/>
      <c r="CG998" s="1"/>
      <c r="CH998" s="1"/>
      <c r="CI998" s="1"/>
      <c r="CJ998" s="1"/>
      <c r="CK998" s="1"/>
      <c r="CL998" s="1"/>
      <c r="CM998" s="1"/>
    </row>
    <row r="999" spans="1:91" x14ac:dyDescent="0.4">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AY999" s="1"/>
      <c r="AZ999" s="1"/>
      <c r="BA999" s="1"/>
      <c r="BB999" s="1"/>
      <c r="BC999" s="1"/>
      <c r="BD999" s="1"/>
      <c r="BE999" s="1"/>
      <c r="BF999" s="1"/>
      <c r="BG999" s="1"/>
      <c r="BH999" s="1"/>
      <c r="BI999" s="1"/>
      <c r="BJ999" s="1"/>
      <c r="BK999" s="1"/>
      <c r="BL999" s="1"/>
      <c r="BM999" s="1"/>
      <c r="BN999" s="1"/>
      <c r="BO999" s="1"/>
      <c r="BP999" s="1"/>
      <c r="BQ999" s="1"/>
      <c r="BR999" s="1"/>
      <c r="BS999" s="1"/>
      <c r="BT999" s="1"/>
      <c r="BU999" s="1"/>
      <c r="BV999" s="1"/>
      <c r="BW999" s="1"/>
      <c r="BX999" s="1"/>
      <c r="BY999" s="1"/>
      <c r="BZ999" s="1"/>
      <c r="CA999" s="1"/>
      <c r="CB999" s="1"/>
      <c r="CC999" s="1"/>
      <c r="CD999" s="1"/>
      <c r="CE999" s="1"/>
      <c r="CF999" s="1"/>
      <c r="CG999" s="1"/>
      <c r="CH999" s="1"/>
      <c r="CI999" s="1"/>
      <c r="CJ999" s="1"/>
      <c r="CK999" s="1"/>
      <c r="CL999" s="1"/>
      <c r="CM999" s="1"/>
    </row>
    <row r="1000" spans="1:91" x14ac:dyDescent="0.4">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c r="AX1000" s="1"/>
      <c r="AY1000" s="1"/>
      <c r="AZ1000" s="1"/>
      <c r="BA1000" s="1"/>
      <c r="BB1000" s="1"/>
      <c r="BC1000" s="1"/>
      <c r="BD1000" s="1"/>
      <c r="BE1000" s="1"/>
      <c r="BF1000" s="1"/>
      <c r="BG1000" s="1"/>
      <c r="BH1000" s="1"/>
      <c r="BI1000" s="1"/>
      <c r="BJ1000" s="1"/>
      <c r="BK1000" s="1"/>
      <c r="BL1000" s="1"/>
      <c r="BM1000" s="1"/>
      <c r="BN1000" s="1"/>
      <c r="BO1000" s="1"/>
      <c r="BP1000" s="1"/>
      <c r="BQ1000" s="1"/>
      <c r="BR1000" s="1"/>
      <c r="BS1000" s="1"/>
      <c r="BT1000" s="1"/>
      <c r="BU1000" s="1"/>
      <c r="BV1000" s="1"/>
      <c r="BW1000" s="1"/>
      <c r="BX1000" s="1"/>
      <c r="BY1000" s="1"/>
      <c r="BZ1000" s="1"/>
      <c r="CA1000" s="1"/>
      <c r="CB1000" s="1"/>
      <c r="CC1000" s="1"/>
      <c r="CD1000" s="1"/>
      <c r="CE1000" s="1"/>
      <c r="CF1000" s="1"/>
      <c r="CG1000" s="1"/>
      <c r="CH1000" s="1"/>
      <c r="CI1000" s="1"/>
      <c r="CJ1000" s="1"/>
      <c r="CK1000" s="1"/>
      <c r="CL1000" s="1"/>
      <c r="CM1000" s="1"/>
    </row>
    <row r="1001" spans="1:91" x14ac:dyDescent="0.4">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c r="AK1001" s="1"/>
      <c r="AL1001" s="1"/>
      <c r="AM1001" s="1"/>
      <c r="AN1001" s="1"/>
      <c r="AO1001" s="1"/>
      <c r="AP1001" s="1"/>
      <c r="AQ1001" s="1"/>
      <c r="AR1001" s="1"/>
      <c r="AS1001" s="1"/>
      <c r="AT1001" s="1"/>
      <c r="AU1001" s="1"/>
      <c r="AV1001" s="1"/>
      <c r="AW1001" s="1"/>
      <c r="AX1001" s="1"/>
      <c r="AY1001" s="1"/>
      <c r="AZ1001" s="1"/>
      <c r="BA1001" s="1"/>
      <c r="BB1001" s="1"/>
      <c r="BC1001" s="1"/>
      <c r="BD1001" s="1"/>
      <c r="BE1001" s="1"/>
      <c r="BF1001" s="1"/>
      <c r="BG1001" s="1"/>
      <c r="BH1001" s="1"/>
      <c r="BI1001" s="1"/>
      <c r="BJ1001" s="1"/>
      <c r="BK1001" s="1"/>
      <c r="BL1001" s="1"/>
      <c r="BM1001" s="1"/>
      <c r="BN1001" s="1"/>
      <c r="BO1001" s="1"/>
      <c r="BP1001" s="1"/>
      <c r="BQ1001" s="1"/>
      <c r="BR1001" s="1"/>
      <c r="BS1001" s="1"/>
      <c r="BT1001" s="1"/>
      <c r="BU1001" s="1"/>
      <c r="BV1001" s="1"/>
      <c r="BW1001" s="1"/>
      <c r="BX1001" s="1"/>
      <c r="BY1001" s="1"/>
      <c r="BZ1001" s="1"/>
      <c r="CA1001" s="1"/>
      <c r="CB1001" s="1"/>
      <c r="CC1001" s="1"/>
      <c r="CD1001" s="1"/>
      <c r="CE1001" s="1"/>
      <c r="CF1001" s="1"/>
      <c r="CG1001" s="1"/>
      <c r="CH1001" s="1"/>
      <c r="CI1001" s="1"/>
      <c r="CJ1001" s="1"/>
      <c r="CK1001" s="1"/>
      <c r="CL1001" s="1"/>
      <c r="CM1001" s="1"/>
    </row>
    <row r="1002" spans="1:91" x14ac:dyDescent="0.4">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1"/>
      <c r="AI1002" s="1"/>
      <c r="AJ1002" s="1"/>
      <c r="AK1002" s="1"/>
      <c r="AL1002" s="1"/>
      <c r="AM1002" s="1"/>
      <c r="AN1002" s="1"/>
      <c r="AO1002" s="1"/>
      <c r="AP1002" s="1"/>
      <c r="AQ1002" s="1"/>
      <c r="AR1002" s="1"/>
      <c r="AS1002" s="1"/>
      <c r="AT1002" s="1"/>
      <c r="AU1002" s="1"/>
      <c r="AV1002" s="1"/>
      <c r="AW1002" s="1"/>
      <c r="AX1002" s="1"/>
      <c r="AY1002" s="1"/>
      <c r="AZ1002" s="1"/>
      <c r="BA1002" s="1"/>
      <c r="BB1002" s="1"/>
      <c r="BC1002" s="1"/>
      <c r="BD1002" s="1"/>
      <c r="BE1002" s="1"/>
      <c r="BF1002" s="1"/>
      <c r="BG1002" s="1"/>
      <c r="BH1002" s="1"/>
      <c r="BI1002" s="1"/>
      <c r="BJ1002" s="1"/>
      <c r="BK1002" s="1"/>
      <c r="BL1002" s="1"/>
      <c r="BM1002" s="1"/>
      <c r="BN1002" s="1"/>
      <c r="BO1002" s="1"/>
      <c r="BP1002" s="1"/>
      <c r="BQ1002" s="1"/>
      <c r="BR1002" s="1"/>
      <c r="BS1002" s="1"/>
      <c r="BT1002" s="1"/>
      <c r="BU1002" s="1"/>
      <c r="BV1002" s="1"/>
      <c r="BW1002" s="1"/>
      <c r="BX1002" s="1"/>
      <c r="BY1002" s="1"/>
      <c r="BZ1002" s="1"/>
      <c r="CA1002" s="1"/>
      <c r="CB1002" s="1"/>
      <c r="CC1002" s="1"/>
      <c r="CD1002" s="1"/>
      <c r="CE1002" s="1"/>
      <c r="CF1002" s="1"/>
      <c r="CG1002" s="1"/>
      <c r="CH1002" s="1"/>
      <c r="CI1002" s="1"/>
      <c r="CJ1002" s="1"/>
      <c r="CK1002" s="1"/>
      <c r="CL1002" s="1"/>
      <c r="CM1002" s="1"/>
    </row>
    <row r="1003" spans="1:91" x14ac:dyDescent="0.4">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c r="AH1003" s="1"/>
      <c r="AI1003" s="1"/>
      <c r="AJ1003" s="1"/>
      <c r="AK1003" s="1"/>
      <c r="AL1003" s="1"/>
      <c r="AM1003" s="1"/>
      <c r="AN1003" s="1"/>
      <c r="AO1003" s="1"/>
      <c r="AP1003" s="1"/>
      <c r="AQ1003" s="1"/>
      <c r="AR1003" s="1"/>
      <c r="AS1003" s="1"/>
      <c r="AT1003" s="1"/>
      <c r="AU1003" s="1"/>
      <c r="AV1003" s="1"/>
      <c r="AW1003" s="1"/>
      <c r="AX1003" s="1"/>
      <c r="AY1003" s="1"/>
      <c r="AZ1003" s="1"/>
      <c r="BA1003" s="1"/>
      <c r="BB1003" s="1"/>
      <c r="BC1003" s="1"/>
      <c r="BD1003" s="1"/>
      <c r="BE1003" s="1"/>
      <c r="BF1003" s="1"/>
      <c r="BG1003" s="1"/>
      <c r="BH1003" s="1"/>
      <c r="BI1003" s="1"/>
      <c r="BJ1003" s="1"/>
      <c r="BK1003" s="1"/>
      <c r="BL1003" s="1"/>
      <c r="BM1003" s="1"/>
      <c r="BN1003" s="1"/>
      <c r="BO1003" s="1"/>
      <c r="BP1003" s="1"/>
      <c r="BQ1003" s="1"/>
      <c r="BR1003" s="1"/>
      <c r="BS1003" s="1"/>
      <c r="BT1003" s="1"/>
      <c r="BU1003" s="1"/>
      <c r="BV1003" s="1"/>
      <c r="BW1003" s="1"/>
      <c r="BX1003" s="1"/>
      <c r="BY1003" s="1"/>
      <c r="BZ1003" s="1"/>
      <c r="CA1003" s="1"/>
      <c r="CB1003" s="1"/>
      <c r="CC1003" s="1"/>
      <c r="CD1003" s="1"/>
      <c r="CE1003" s="1"/>
      <c r="CF1003" s="1"/>
      <c r="CG1003" s="1"/>
      <c r="CH1003" s="1"/>
      <c r="CI1003" s="1"/>
      <c r="CJ1003" s="1"/>
      <c r="CK1003" s="1"/>
      <c r="CL1003" s="1"/>
      <c r="CM1003" s="1"/>
    </row>
    <row r="1004" spans="1:91" x14ac:dyDescent="0.4">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c r="AH1004" s="1"/>
      <c r="AI1004" s="1"/>
      <c r="AJ1004" s="1"/>
      <c r="AK1004" s="1"/>
      <c r="AL1004" s="1"/>
      <c r="AM1004" s="1"/>
      <c r="AN1004" s="1"/>
      <c r="AO1004" s="1"/>
      <c r="AP1004" s="1"/>
      <c r="AQ1004" s="1"/>
      <c r="AR1004" s="1"/>
      <c r="AS1004" s="1"/>
      <c r="AT1004" s="1"/>
      <c r="AU1004" s="1"/>
      <c r="AV1004" s="1"/>
      <c r="AW1004" s="1"/>
      <c r="AX1004" s="1"/>
      <c r="AY1004" s="1"/>
      <c r="AZ1004" s="1"/>
      <c r="BA1004" s="1"/>
      <c r="BB1004" s="1"/>
      <c r="BC1004" s="1"/>
      <c r="BD1004" s="1"/>
      <c r="BE1004" s="1"/>
      <c r="BF1004" s="1"/>
      <c r="BG1004" s="1"/>
      <c r="BH1004" s="1"/>
      <c r="BI1004" s="1"/>
      <c r="BJ1004" s="1"/>
      <c r="BK1004" s="1"/>
      <c r="BL1004" s="1"/>
      <c r="BM1004" s="1"/>
      <c r="BN1004" s="1"/>
      <c r="BO1004" s="1"/>
      <c r="BP1004" s="1"/>
      <c r="BQ1004" s="1"/>
      <c r="BR1004" s="1"/>
      <c r="BS1004" s="1"/>
      <c r="BT1004" s="1"/>
      <c r="BU1004" s="1"/>
      <c r="BV1004" s="1"/>
      <c r="BW1004" s="1"/>
      <c r="BX1004" s="1"/>
      <c r="BY1004" s="1"/>
      <c r="BZ1004" s="1"/>
      <c r="CA1004" s="1"/>
      <c r="CB1004" s="1"/>
      <c r="CC1004" s="1"/>
      <c r="CD1004" s="1"/>
      <c r="CE1004" s="1"/>
      <c r="CF1004" s="1"/>
      <c r="CG1004" s="1"/>
      <c r="CH1004" s="1"/>
      <c r="CI1004" s="1"/>
      <c r="CJ1004" s="1"/>
      <c r="CK1004" s="1"/>
      <c r="CL1004" s="1"/>
      <c r="CM1004" s="1"/>
    </row>
    <row r="1005" spans="1:91" x14ac:dyDescent="0.4">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c r="AB1005" s="1"/>
      <c r="AC1005" s="1"/>
      <c r="AD1005" s="1"/>
      <c r="AE1005" s="1"/>
      <c r="AF1005" s="1"/>
      <c r="AG1005" s="1"/>
      <c r="AH1005" s="1"/>
      <c r="AI1005" s="1"/>
      <c r="AJ1005" s="1"/>
      <c r="AK1005" s="1"/>
      <c r="AL1005" s="1"/>
      <c r="AM1005" s="1"/>
      <c r="AN1005" s="1"/>
      <c r="AO1005" s="1"/>
      <c r="AP1005" s="1"/>
      <c r="AQ1005" s="1"/>
      <c r="AR1005" s="1"/>
      <c r="AS1005" s="1"/>
      <c r="AT1005" s="1"/>
      <c r="AU1005" s="1"/>
      <c r="AV1005" s="1"/>
      <c r="AW1005" s="1"/>
      <c r="AX1005" s="1"/>
      <c r="AY1005" s="1"/>
      <c r="AZ1005" s="1"/>
      <c r="BA1005" s="1"/>
      <c r="BB1005" s="1"/>
      <c r="BC1005" s="1"/>
      <c r="BD1005" s="1"/>
      <c r="BE1005" s="1"/>
      <c r="BF1005" s="1"/>
      <c r="BG1005" s="1"/>
      <c r="BH1005" s="1"/>
      <c r="BI1005" s="1"/>
      <c r="BJ1005" s="1"/>
      <c r="BK1005" s="1"/>
      <c r="BL1005" s="1"/>
      <c r="BM1005" s="1"/>
      <c r="BN1005" s="1"/>
      <c r="BO1005" s="1"/>
      <c r="BP1005" s="1"/>
      <c r="BQ1005" s="1"/>
      <c r="BR1005" s="1"/>
      <c r="BS1005" s="1"/>
      <c r="BT1005" s="1"/>
      <c r="BU1005" s="1"/>
      <c r="BV1005" s="1"/>
      <c r="BW1005" s="1"/>
      <c r="BX1005" s="1"/>
      <c r="BY1005" s="1"/>
      <c r="BZ1005" s="1"/>
      <c r="CA1005" s="1"/>
      <c r="CB1005" s="1"/>
      <c r="CC1005" s="1"/>
      <c r="CD1005" s="1"/>
      <c r="CE1005" s="1"/>
      <c r="CF1005" s="1"/>
      <c r="CG1005" s="1"/>
      <c r="CH1005" s="1"/>
      <c r="CI1005" s="1"/>
      <c r="CJ1005" s="1"/>
      <c r="CK1005" s="1"/>
      <c r="CL1005" s="1"/>
      <c r="CM1005" s="1"/>
    </row>
    <row r="1006" spans="1:91" x14ac:dyDescent="0.4">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c r="AB1006" s="1"/>
      <c r="AC1006" s="1"/>
      <c r="AD1006" s="1"/>
      <c r="AE1006" s="1"/>
      <c r="AF1006" s="1"/>
      <c r="AG1006" s="1"/>
      <c r="AH1006" s="1"/>
      <c r="AI1006" s="1"/>
      <c r="AJ1006" s="1"/>
      <c r="AK1006" s="1"/>
      <c r="AL1006" s="1"/>
      <c r="AM1006" s="1"/>
      <c r="AN1006" s="1"/>
      <c r="AO1006" s="1"/>
      <c r="AP1006" s="1"/>
      <c r="AQ1006" s="1"/>
      <c r="AR1006" s="1"/>
      <c r="AS1006" s="1"/>
      <c r="AT1006" s="1"/>
      <c r="AU1006" s="1"/>
      <c r="AV1006" s="1"/>
      <c r="AW1006" s="1"/>
      <c r="AX1006" s="1"/>
      <c r="AY1006" s="1"/>
      <c r="AZ1006" s="1"/>
      <c r="BA1006" s="1"/>
      <c r="BB1006" s="1"/>
      <c r="BC1006" s="1"/>
      <c r="BD1006" s="1"/>
      <c r="BE1006" s="1"/>
      <c r="BF1006" s="1"/>
      <c r="BG1006" s="1"/>
      <c r="BH1006" s="1"/>
      <c r="BI1006" s="1"/>
      <c r="BJ1006" s="1"/>
      <c r="BK1006" s="1"/>
      <c r="BL1006" s="1"/>
      <c r="BM1006" s="1"/>
      <c r="BN1006" s="1"/>
      <c r="BO1006" s="1"/>
      <c r="BP1006" s="1"/>
      <c r="BQ1006" s="1"/>
      <c r="BR1006" s="1"/>
      <c r="BS1006" s="1"/>
      <c r="BT1006" s="1"/>
      <c r="BU1006" s="1"/>
      <c r="BV1006" s="1"/>
      <c r="BW1006" s="1"/>
      <c r="BX1006" s="1"/>
      <c r="BY1006" s="1"/>
      <c r="BZ1006" s="1"/>
      <c r="CA1006" s="1"/>
      <c r="CB1006" s="1"/>
      <c r="CC1006" s="1"/>
      <c r="CD1006" s="1"/>
      <c r="CE1006" s="1"/>
      <c r="CF1006" s="1"/>
      <c r="CG1006" s="1"/>
      <c r="CH1006" s="1"/>
      <c r="CI1006" s="1"/>
      <c r="CJ1006" s="1"/>
      <c r="CK1006" s="1"/>
      <c r="CL1006" s="1"/>
      <c r="CM1006" s="1"/>
    </row>
    <row r="1007" spans="1:91" x14ac:dyDescent="0.4">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c r="AB1007" s="1"/>
      <c r="AC1007" s="1"/>
      <c r="AD1007" s="1"/>
      <c r="AE1007" s="1"/>
      <c r="AF1007" s="1"/>
      <c r="AG1007" s="1"/>
      <c r="AH1007" s="1"/>
      <c r="AI1007" s="1"/>
      <c r="AJ1007" s="1"/>
      <c r="AK1007" s="1"/>
      <c r="AL1007" s="1"/>
      <c r="AM1007" s="1"/>
      <c r="AN1007" s="1"/>
      <c r="AO1007" s="1"/>
      <c r="AP1007" s="1"/>
      <c r="AQ1007" s="1"/>
      <c r="AR1007" s="1"/>
      <c r="AS1007" s="1"/>
      <c r="AT1007" s="1"/>
      <c r="AU1007" s="1"/>
      <c r="AV1007" s="1"/>
      <c r="AW1007" s="1"/>
      <c r="AX1007" s="1"/>
      <c r="AY1007" s="1"/>
      <c r="AZ1007" s="1"/>
      <c r="BA1007" s="1"/>
      <c r="BB1007" s="1"/>
      <c r="BC1007" s="1"/>
      <c r="BD1007" s="1"/>
      <c r="BE1007" s="1"/>
      <c r="BF1007" s="1"/>
      <c r="BG1007" s="1"/>
      <c r="BH1007" s="1"/>
      <c r="BI1007" s="1"/>
      <c r="BJ1007" s="1"/>
      <c r="BK1007" s="1"/>
      <c r="BL1007" s="1"/>
      <c r="BM1007" s="1"/>
      <c r="BN1007" s="1"/>
      <c r="BO1007" s="1"/>
      <c r="BP1007" s="1"/>
      <c r="BQ1007" s="1"/>
      <c r="BR1007" s="1"/>
      <c r="BS1007" s="1"/>
      <c r="BT1007" s="1"/>
      <c r="BU1007" s="1"/>
      <c r="BV1007" s="1"/>
      <c r="BW1007" s="1"/>
      <c r="BX1007" s="1"/>
      <c r="BY1007" s="1"/>
      <c r="BZ1007" s="1"/>
      <c r="CA1007" s="1"/>
      <c r="CB1007" s="1"/>
      <c r="CC1007" s="1"/>
      <c r="CD1007" s="1"/>
      <c r="CE1007" s="1"/>
      <c r="CF1007" s="1"/>
      <c r="CG1007" s="1"/>
      <c r="CH1007" s="1"/>
      <c r="CI1007" s="1"/>
      <c r="CJ1007" s="1"/>
      <c r="CK1007" s="1"/>
      <c r="CL1007" s="1"/>
      <c r="CM1007" s="1"/>
    </row>
    <row r="1008" spans="1:91" x14ac:dyDescent="0.4">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c r="AB1008" s="1"/>
      <c r="AC1008" s="1"/>
      <c r="AD1008" s="1"/>
      <c r="AE1008" s="1"/>
      <c r="AF1008" s="1"/>
      <c r="AG1008" s="1"/>
      <c r="AH1008" s="1"/>
      <c r="AI1008" s="1"/>
      <c r="AJ1008" s="1"/>
      <c r="AK1008" s="1"/>
      <c r="AL1008" s="1"/>
      <c r="AM1008" s="1"/>
      <c r="AN1008" s="1"/>
      <c r="AO1008" s="1"/>
      <c r="AP1008" s="1"/>
      <c r="AQ1008" s="1"/>
      <c r="AR1008" s="1"/>
      <c r="AS1008" s="1"/>
      <c r="AT1008" s="1"/>
      <c r="AU1008" s="1"/>
      <c r="AV1008" s="1"/>
      <c r="AW1008" s="1"/>
      <c r="AX1008" s="1"/>
      <c r="AY1008" s="1"/>
      <c r="AZ1008" s="1"/>
      <c r="BA1008" s="1"/>
      <c r="BB1008" s="1"/>
      <c r="BC1008" s="1"/>
      <c r="BD1008" s="1"/>
      <c r="BE1008" s="1"/>
      <c r="BF1008" s="1"/>
      <c r="BG1008" s="1"/>
      <c r="BH1008" s="1"/>
      <c r="BI1008" s="1"/>
      <c r="BJ1008" s="1"/>
      <c r="BK1008" s="1"/>
      <c r="BL1008" s="1"/>
      <c r="BM1008" s="1"/>
      <c r="BN1008" s="1"/>
      <c r="BO1008" s="1"/>
      <c r="BP1008" s="1"/>
      <c r="BQ1008" s="1"/>
      <c r="BR1008" s="1"/>
      <c r="BS1008" s="1"/>
      <c r="BT1008" s="1"/>
      <c r="BU1008" s="1"/>
      <c r="BV1008" s="1"/>
      <c r="BW1008" s="1"/>
      <c r="BX1008" s="1"/>
      <c r="BY1008" s="1"/>
      <c r="BZ1008" s="1"/>
      <c r="CA1008" s="1"/>
      <c r="CB1008" s="1"/>
      <c r="CC1008" s="1"/>
      <c r="CD1008" s="1"/>
      <c r="CE1008" s="1"/>
      <c r="CF1008" s="1"/>
      <c r="CG1008" s="1"/>
      <c r="CH1008" s="1"/>
      <c r="CI1008" s="1"/>
      <c r="CJ1008" s="1"/>
      <c r="CK1008" s="1"/>
      <c r="CL1008" s="1"/>
      <c r="CM1008" s="1"/>
    </row>
    <row r="1009" spans="1:91" x14ac:dyDescent="0.4">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c r="AB1009" s="1"/>
      <c r="AC1009" s="1"/>
      <c r="AD1009" s="1"/>
      <c r="AE1009" s="1"/>
      <c r="AF1009" s="1"/>
      <c r="AG1009" s="1"/>
      <c r="AH1009" s="1"/>
      <c r="AI1009" s="1"/>
      <c r="AJ1009" s="1"/>
      <c r="AK1009" s="1"/>
      <c r="AL1009" s="1"/>
      <c r="AM1009" s="1"/>
      <c r="AN1009" s="1"/>
      <c r="AO1009" s="1"/>
      <c r="AP1009" s="1"/>
      <c r="AQ1009" s="1"/>
      <c r="AR1009" s="1"/>
      <c r="AS1009" s="1"/>
      <c r="AT1009" s="1"/>
      <c r="AU1009" s="1"/>
      <c r="AV1009" s="1"/>
      <c r="AW1009" s="1"/>
      <c r="AX1009" s="1"/>
      <c r="AY1009" s="1"/>
      <c r="AZ1009" s="1"/>
      <c r="BA1009" s="1"/>
      <c r="BB1009" s="1"/>
      <c r="BC1009" s="1"/>
      <c r="BD1009" s="1"/>
      <c r="BE1009" s="1"/>
      <c r="BF1009" s="1"/>
      <c r="BG1009" s="1"/>
      <c r="BH1009" s="1"/>
      <c r="BI1009" s="1"/>
      <c r="BJ1009" s="1"/>
      <c r="BK1009" s="1"/>
      <c r="BL1009" s="1"/>
      <c r="BM1009" s="1"/>
      <c r="BN1009" s="1"/>
      <c r="BO1009" s="1"/>
      <c r="BP1009" s="1"/>
      <c r="BQ1009" s="1"/>
      <c r="BR1009" s="1"/>
      <c r="BS1009" s="1"/>
      <c r="BT1009" s="1"/>
      <c r="BU1009" s="1"/>
      <c r="BV1009" s="1"/>
      <c r="BW1009" s="1"/>
      <c r="BX1009" s="1"/>
      <c r="BY1009" s="1"/>
      <c r="BZ1009" s="1"/>
      <c r="CA1009" s="1"/>
      <c r="CB1009" s="1"/>
      <c r="CC1009" s="1"/>
      <c r="CD1009" s="1"/>
      <c r="CE1009" s="1"/>
      <c r="CF1009" s="1"/>
      <c r="CG1009" s="1"/>
      <c r="CH1009" s="1"/>
      <c r="CI1009" s="1"/>
      <c r="CJ1009" s="1"/>
      <c r="CK1009" s="1"/>
      <c r="CL1009" s="1"/>
      <c r="CM1009" s="1"/>
    </row>
    <row r="1010" spans="1:91" x14ac:dyDescent="0.4">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1"/>
      <c r="AB1010" s="1"/>
      <c r="AC1010" s="1"/>
      <c r="AD1010" s="1"/>
      <c r="AE1010" s="1"/>
      <c r="AF1010" s="1"/>
      <c r="AG1010" s="1"/>
      <c r="AH1010" s="1"/>
      <c r="AI1010" s="1"/>
      <c r="AJ1010" s="1"/>
      <c r="AK1010" s="1"/>
      <c r="AL1010" s="1"/>
      <c r="AM1010" s="1"/>
      <c r="AN1010" s="1"/>
      <c r="AO1010" s="1"/>
      <c r="AP1010" s="1"/>
      <c r="AQ1010" s="1"/>
      <c r="AR1010" s="1"/>
      <c r="AS1010" s="1"/>
      <c r="AT1010" s="1"/>
      <c r="AU1010" s="1"/>
      <c r="AV1010" s="1"/>
      <c r="AW1010" s="1"/>
      <c r="AX1010" s="1"/>
      <c r="AY1010" s="1"/>
      <c r="AZ1010" s="1"/>
      <c r="BA1010" s="1"/>
      <c r="BB1010" s="1"/>
      <c r="BC1010" s="1"/>
      <c r="BD1010" s="1"/>
      <c r="BE1010" s="1"/>
      <c r="BF1010" s="1"/>
      <c r="BG1010" s="1"/>
      <c r="BH1010" s="1"/>
      <c r="BI1010" s="1"/>
      <c r="BJ1010" s="1"/>
      <c r="BK1010" s="1"/>
      <c r="BL1010" s="1"/>
      <c r="BM1010" s="1"/>
      <c r="BN1010" s="1"/>
      <c r="BO1010" s="1"/>
      <c r="BP1010" s="1"/>
      <c r="BQ1010" s="1"/>
      <c r="BR1010" s="1"/>
      <c r="BS1010" s="1"/>
      <c r="BT1010" s="1"/>
      <c r="BU1010" s="1"/>
      <c r="BV1010" s="1"/>
      <c r="BW1010" s="1"/>
      <c r="BX1010" s="1"/>
      <c r="BY1010" s="1"/>
      <c r="BZ1010" s="1"/>
      <c r="CA1010" s="1"/>
      <c r="CB1010" s="1"/>
      <c r="CC1010" s="1"/>
      <c r="CD1010" s="1"/>
      <c r="CE1010" s="1"/>
      <c r="CF1010" s="1"/>
      <c r="CG1010" s="1"/>
      <c r="CH1010" s="1"/>
      <c r="CI1010" s="1"/>
      <c r="CJ1010" s="1"/>
      <c r="CK1010" s="1"/>
      <c r="CL1010" s="1"/>
      <c r="CM1010" s="1"/>
    </row>
    <row r="1011" spans="1:91" x14ac:dyDescent="0.4">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c r="AA1011" s="1"/>
      <c r="AB1011" s="1"/>
      <c r="AC1011" s="1"/>
      <c r="AD1011" s="1"/>
      <c r="AE1011" s="1"/>
      <c r="AF1011" s="1"/>
      <c r="AG1011" s="1"/>
      <c r="AH1011" s="1"/>
      <c r="AI1011" s="1"/>
      <c r="AJ1011" s="1"/>
      <c r="AK1011" s="1"/>
      <c r="AL1011" s="1"/>
      <c r="AM1011" s="1"/>
      <c r="AN1011" s="1"/>
      <c r="AO1011" s="1"/>
      <c r="AP1011" s="1"/>
      <c r="AQ1011" s="1"/>
      <c r="AR1011" s="1"/>
      <c r="AS1011" s="1"/>
      <c r="AT1011" s="1"/>
      <c r="AU1011" s="1"/>
      <c r="AV1011" s="1"/>
      <c r="AW1011" s="1"/>
      <c r="AX1011" s="1"/>
      <c r="AY1011" s="1"/>
      <c r="AZ1011" s="1"/>
      <c r="BA1011" s="1"/>
      <c r="BB1011" s="1"/>
      <c r="BC1011" s="1"/>
      <c r="BD1011" s="1"/>
      <c r="BE1011" s="1"/>
      <c r="BF1011" s="1"/>
      <c r="BG1011" s="1"/>
      <c r="BH1011" s="1"/>
      <c r="BI1011" s="1"/>
      <c r="BJ1011" s="1"/>
      <c r="BK1011" s="1"/>
      <c r="BL1011" s="1"/>
      <c r="BM1011" s="1"/>
      <c r="BN1011" s="1"/>
      <c r="BO1011" s="1"/>
      <c r="BP1011" s="1"/>
      <c r="BQ1011" s="1"/>
      <c r="BR1011" s="1"/>
      <c r="BS1011" s="1"/>
      <c r="BT1011" s="1"/>
      <c r="BU1011" s="1"/>
      <c r="BV1011" s="1"/>
      <c r="BW1011" s="1"/>
      <c r="BX1011" s="1"/>
      <c r="BY1011" s="1"/>
      <c r="BZ1011" s="1"/>
      <c r="CA1011" s="1"/>
      <c r="CB1011" s="1"/>
      <c r="CC1011" s="1"/>
      <c r="CD1011" s="1"/>
      <c r="CE1011" s="1"/>
      <c r="CF1011" s="1"/>
      <c r="CG1011" s="1"/>
      <c r="CH1011" s="1"/>
      <c r="CI1011" s="1"/>
      <c r="CJ1011" s="1"/>
      <c r="CK1011" s="1"/>
      <c r="CL1011" s="1"/>
      <c r="CM1011" s="1"/>
    </row>
    <row r="1012" spans="1:91" x14ac:dyDescent="0.4">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c r="AA1012" s="1"/>
      <c r="AB1012" s="1"/>
      <c r="AC1012" s="1"/>
      <c r="AD1012" s="1"/>
      <c r="AE1012" s="1"/>
      <c r="AF1012" s="1"/>
      <c r="AG1012" s="1"/>
      <c r="AH1012" s="1"/>
      <c r="AI1012" s="1"/>
      <c r="AJ1012" s="1"/>
      <c r="AK1012" s="1"/>
      <c r="AL1012" s="1"/>
      <c r="AM1012" s="1"/>
      <c r="AN1012" s="1"/>
      <c r="AO1012" s="1"/>
      <c r="AP1012" s="1"/>
      <c r="AQ1012" s="1"/>
      <c r="AR1012" s="1"/>
      <c r="AS1012" s="1"/>
      <c r="AT1012" s="1"/>
      <c r="AU1012" s="1"/>
      <c r="AV1012" s="1"/>
      <c r="AW1012" s="1"/>
      <c r="AX1012" s="1"/>
      <c r="AY1012" s="1"/>
      <c r="AZ1012" s="1"/>
      <c r="BA1012" s="1"/>
      <c r="BB1012" s="1"/>
      <c r="BC1012" s="1"/>
      <c r="BD1012" s="1"/>
      <c r="BE1012" s="1"/>
      <c r="BF1012" s="1"/>
      <c r="BG1012" s="1"/>
      <c r="BH1012" s="1"/>
      <c r="BI1012" s="1"/>
      <c r="BJ1012" s="1"/>
      <c r="BK1012" s="1"/>
      <c r="BL1012" s="1"/>
      <c r="BM1012" s="1"/>
      <c r="BN1012" s="1"/>
      <c r="BO1012" s="1"/>
      <c r="BP1012" s="1"/>
      <c r="BQ1012" s="1"/>
      <c r="BR1012" s="1"/>
      <c r="BS1012" s="1"/>
      <c r="BT1012" s="1"/>
      <c r="BU1012" s="1"/>
      <c r="BV1012" s="1"/>
      <c r="BW1012" s="1"/>
      <c r="BX1012" s="1"/>
      <c r="BY1012" s="1"/>
      <c r="BZ1012" s="1"/>
      <c r="CA1012" s="1"/>
      <c r="CB1012" s="1"/>
      <c r="CC1012" s="1"/>
      <c r="CD1012" s="1"/>
      <c r="CE1012" s="1"/>
      <c r="CF1012" s="1"/>
      <c r="CG1012" s="1"/>
      <c r="CH1012" s="1"/>
      <c r="CI1012" s="1"/>
      <c r="CJ1012" s="1"/>
      <c r="CK1012" s="1"/>
      <c r="CL1012" s="1"/>
      <c r="CM1012" s="1"/>
    </row>
    <row r="1013" spans="1:91" x14ac:dyDescent="0.4">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c r="AA1013" s="1"/>
      <c r="AB1013" s="1"/>
      <c r="AC1013" s="1"/>
      <c r="AD1013" s="1"/>
      <c r="AE1013" s="1"/>
      <c r="AF1013" s="1"/>
      <c r="AG1013" s="1"/>
      <c r="AH1013" s="1"/>
      <c r="AI1013" s="1"/>
      <c r="AJ1013" s="1"/>
      <c r="AK1013" s="1"/>
      <c r="AL1013" s="1"/>
      <c r="AM1013" s="1"/>
      <c r="AN1013" s="1"/>
      <c r="AO1013" s="1"/>
      <c r="AP1013" s="1"/>
      <c r="AQ1013" s="1"/>
      <c r="AR1013" s="1"/>
      <c r="AS1013" s="1"/>
      <c r="AT1013" s="1"/>
      <c r="AU1013" s="1"/>
      <c r="AV1013" s="1"/>
      <c r="AW1013" s="1"/>
      <c r="AX1013" s="1"/>
      <c r="AY1013" s="1"/>
      <c r="AZ1013" s="1"/>
      <c r="BA1013" s="1"/>
      <c r="BB1013" s="1"/>
      <c r="BC1013" s="1"/>
      <c r="BD1013" s="1"/>
      <c r="BE1013" s="1"/>
      <c r="BF1013" s="1"/>
      <c r="BG1013" s="1"/>
      <c r="BH1013" s="1"/>
      <c r="BI1013" s="1"/>
      <c r="BJ1013" s="1"/>
      <c r="BK1013" s="1"/>
      <c r="BL1013" s="1"/>
      <c r="BM1013" s="1"/>
      <c r="BN1013" s="1"/>
      <c r="BO1013" s="1"/>
      <c r="BP1013" s="1"/>
      <c r="BQ1013" s="1"/>
      <c r="BR1013" s="1"/>
      <c r="BS1013" s="1"/>
      <c r="BT1013" s="1"/>
      <c r="BU1013" s="1"/>
      <c r="BV1013" s="1"/>
      <c r="BW1013" s="1"/>
      <c r="BX1013" s="1"/>
      <c r="BY1013" s="1"/>
      <c r="BZ1013" s="1"/>
      <c r="CA1013" s="1"/>
      <c r="CB1013" s="1"/>
      <c r="CC1013" s="1"/>
      <c r="CD1013" s="1"/>
      <c r="CE1013" s="1"/>
      <c r="CF1013" s="1"/>
      <c r="CG1013" s="1"/>
      <c r="CH1013" s="1"/>
      <c r="CI1013" s="1"/>
      <c r="CJ1013" s="1"/>
      <c r="CK1013" s="1"/>
      <c r="CL1013" s="1"/>
      <c r="CM1013" s="1"/>
    </row>
    <row r="1014" spans="1:91" x14ac:dyDescent="0.4">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c r="AA1014" s="1"/>
      <c r="AB1014" s="1"/>
      <c r="AC1014" s="1"/>
      <c r="AD1014" s="1"/>
      <c r="AE1014" s="1"/>
      <c r="AF1014" s="1"/>
      <c r="AG1014" s="1"/>
      <c r="AH1014" s="1"/>
      <c r="AI1014" s="1"/>
      <c r="AJ1014" s="1"/>
      <c r="AK1014" s="1"/>
      <c r="AL1014" s="1"/>
      <c r="AM1014" s="1"/>
      <c r="AN1014" s="1"/>
      <c r="AO1014" s="1"/>
      <c r="AP1014" s="1"/>
      <c r="AQ1014" s="1"/>
      <c r="AR1014" s="1"/>
      <c r="AS1014" s="1"/>
      <c r="AT1014" s="1"/>
      <c r="AU1014" s="1"/>
      <c r="AV1014" s="1"/>
      <c r="AW1014" s="1"/>
      <c r="AX1014" s="1"/>
      <c r="AY1014" s="1"/>
      <c r="AZ1014" s="1"/>
      <c r="BA1014" s="1"/>
      <c r="BB1014" s="1"/>
      <c r="BC1014" s="1"/>
      <c r="BD1014" s="1"/>
      <c r="BE1014" s="1"/>
      <c r="BF1014" s="1"/>
      <c r="BG1014" s="1"/>
      <c r="BH1014" s="1"/>
      <c r="BI1014" s="1"/>
      <c r="BJ1014" s="1"/>
      <c r="BK1014" s="1"/>
      <c r="BL1014" s="1"/>
      <c r="BM1014" s="1"/>
      <c r="BN1014" s="1"/>
      <c r="BO1014" s="1"/>
      <c r="BP1014" s="1"/>
      <c r="BQ1014" s="1"/>
      <c r="BR1014" s="1"/>
      <c r="BS1014" s="1"/>
      <c r="BT1014" s="1"/>
      <c r="BU1014" s="1"/>
      <c r="BV1014" s="1"/>
      <c r="BW1014" s="1"/>
      <c r="BX1014" s="1"/>
      <c r="BY1014" s="1"/>
      <c r="BZ1014" s="1"/>
      <c r="CA1014" s="1"/>
      <c r="CB1014" s="1"/>
      <c r="CC1014" s="1"/>
      <c r="CD1014" s="1"/>
      <c r="CE1014" s="1"/>
      <c r="CF1014" s="1"/>
      <c r="CG1014" s="1"/>
      <c r="CH1014" s="1"/>
      <c r="CI1014" s="1"/>
      <c r="CJ1014" s="1"/>
      <c r="CK1014" s="1"/>
      <c r="CL1014" s="1"/>
      <c r="CM1014" s="1"/>
    </row>
    <row r="1015" spans="1:91" x14ac:dyDescent="0.4">
      <c r="A1015" s="1"/>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c r="AA1015" s="1"/>
      <c r="AB1015" s="1"/>
      <c r="AC1015" s="1"/>
      <c r="AD1015" s="1"/>
      <c r="AE1015" s="1"/>
      <c r="AF1015" s="1"/>
      <c r="AG1015" s="1"/>
      <c r="AH1015" s="1"/>
      <c r="AI1015" s="1"/>
      <c r="AJ1015" s="1"/>
      <c r="AK1015" s="1"/>
      <c r="AL1015" s="1"/>
      <c r="AM1015" s="1"/>
      <c r="AN1015" s="1"/>
      <c r="AO1015" s="1"/>
      <c r="AP1015" s="1"/>
      <c r="AQ1015" s="1"/>
      <c r="AR1015" s="1"/>
      <c r="AS1015" s="1"/>
      <c r="AT1015" s="1"/>
      <c r="AU1015" s="1"/>
      <c r="AV1015" s="1"/>
      <c r="AW1015" s="1"/>
      <c r="AX1015" s="1"/>
      <c r="AY1015" s="1"/>
      <c r="AZ1015" s="1"/>
      <c r="BA1015" s="1"/>
      <c r="BB1015" s="1"/>
      <c r="BC1015" s="1"/>
      <c r="BD1015" s="1"/>
      <c r="BE1015" s="1"/>
      <c r="BF1015" s="1"/>
      <c r="BG1015" s="1"/>
      <c r="BH1015" s="1"/>
      <c r="BI1015" s="1"/>
      <c r="BJ1015" s="1"/>
      <c r="BK1015" s="1"/>
      <c r="BL1015" s="1"/>
      <c r="BM1015" s="1"/>
      <c r="BN1015" s="1"/>
      <c r="BO1015" s="1"/>
      <c r="BP1015" s="1"/>
      <c r="BQ1015" s="1"/>
      <c r="BR1015" s="1"/>
      <c r="BS1015" s="1"/>
      <c r="BT1015" s="1"/>
      <c r="BU1015" s="1"/>
      <c r="BV1015" s="1"/>
      <c r="BW1015" s="1"/>
      <c r="BX1015" s="1"/>
      <c r="BY1015" s="1"/>
      <c r="BZ1015" s="1"/>
      <c r="CA1015" s="1"/>
      <c r="CB1015" s="1"/>
      <c r="CC1015" s="1"/>
      <c r="CD1015" s="1"/>
      <c r="CE1015" s="1"/>
      <c r="CF1015" s="1"/>
      <c r="CG1015" s="1"/>
      <c r="CH1015" s="1"/>
      <c r="CI1015" s="1"/>
      <c r="CJ1015" s="1"/>
      <c r="CK1015" s="1"/>
      <c r="CL1015" s="1"/>
      <c r="CM1015" s="1"/>
    </row>
    <row r="1016" spans="1:91" x14ac:dyDescent="0.4">
      <c r="A1016" s="1"/>
      <c r="B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c r="AA1016" s="1"/>
      <c r="AB1016" s="1"/>
      <c r="AC1016" s="1"/>
      <c r="AD1016" s="1"/>
      <c r="AE1016" s="1"/>
      <c r="AF1016" s="1"/>
      <c r="AG1016" s="1"/>
      <c r="AH1016" s="1"/>
      <c r="AI1016" s="1"/>
      <c r="AJ1016" s="1"/>
      <c r="AK1016" s="1"/>
      <c r="AL1016" s="1"/>
      <c r="AM1016" s="1"/>
      <c r="AN1016" s="1"/>
      <c r="AO1016" s="1"/>
      <c r="AP1016" s="1"/>
      <c r="AQ1016" s="1"/>
      <c r="AR1016" s="1"/>
      <c r="AS1016" s="1"/>
      <c r="AT1016" s="1"/>
      <c r="AU1016" s="1"/>
      <c r="AV1016" s="1"/>
      <c r="AW1016" s="1"/>
      <c r="AX1016" s="1"/>
      <c r="AY1016" s="1"/>
      <c r="AZ1016" s="1"/>
      <c r="BA1016" s="1"/>
      <c r="BB1016" s="1"/>
      <c r="BC1016" s="1"/>
      <c r="BD1016" s="1"/>
      <c r="BE1016" s="1"/>
      <c r="BF1016" s="1"/>
      <c r="BG1016" s="1"/>
      <c r="BH1016" s="1"/>
      <c r="BI1016" s="1"/>
      <c r="BJ1016" s="1"/>
      <c r="BK1016" s="1"/>
      <c r="BL1016" s="1"/>
      <c r="BM1016" s="1"/>
      <c r="BN1016" s="1"/>
      <c r="BO1016" s="1"/>
      <c r="BP1016" s="1"/>
      <c r="BQ1016" s="1"/>
      <c r="BR1016" s="1"/>
      <c r="BS1016" s="1"/>
      <c r="BT1016" s="1"/>
      <c r="BU1016" s="1"/>
      <c r="BV1016" s="1"/>
      <c r="BW1016" s="1"/>
      <c r="BX1016" s="1"/>
      <c r="BY1016" s="1"/>
      <c r="BZ1016" s="1"/>
      <c r="CA1016" s="1"/>
      <c r="CB1016" s="1"/>
      <c r="CC1016" s="1"/>
      <c r="CD1016" s="1"/>
      <c r="CE1016" s="1"/>
      <c r="CF1016" s="1"/>
      <c r="CG1016" s="1"/>
      <c r="CH1016" s="1"/>
      <c r="CI1016" s="1"/>
      <c r="CJ1016" s="1"/>
      <c r="CK1016" s="1"/>
      <c r="CL1016" s="1"/>
      <c r="CM1016" s="1"/>
    </row>
    <row r="1017" spans="1:91" x14ac:dyDescent="0.4">
      <c r="A1017" s="1"/>
      <c r="B1017" s="1"/>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c r="AA1017" s="1"/>
      <c r="AB1017" s="1"/>
      <c r="AC1017" s="1"/>
      <c r="AD1017" s="1"/>
      <c r="AE1017" s="1"/>
      <c r="AF1017" s="1"/>
      <c r="AG1017" s="1"/>
      <c r="AH1017" s="1"/>
      <c r="AI1017" s="1"/>
      <c r="AJ1017" s="1"/>
      <c r="AK1017" s="1"/>
      <c r="AL1017" s="1"/>
      <c r="AM1017" s="1"/>
      <c r="AN1017" s="1"/>
      <c r="AO1017" s="1"/>
      <c r="AP1017" s="1"/>
      <c r="AQ1017" s="1"/>
      <c r="AR1017" s="1"/>
      <c r="AS1017" s="1"/>
      <c r="AT1017" s="1"/>
      <c r="AU1017" s="1"/>
      <c r="AV1017" s="1"/>
      <c r="AW1017" s="1"/>
      <c r="AX1017" s="1"/>
      <c r="AY1017" s="1"/>
      <c r="AZ1017" s="1"/>
      <c r="BA1017" s="1"/>
      <c r="BB1017" s="1"/>
      <c r="BC1017" s="1"/>
      <c r="BD1017" s="1"/>
      <c r="BE1017" s="1"/>
      <c r="BF1017" s="1"/>
      <c r="BG1017" s="1"/>
      <c r="BH1017" s="1"/>
      <c r="BI1017" s="1"/>
      <c r="BJ1017" s="1"/>
      <c r="BK1017" s="1"/>
      <c r="BL1017" s="1"/>
      <c r="BM1017" s="1"/>
      <c r="BN1017" s="1"/>
      <c r="BO1017" s="1"/>
      <c r="BP1017" s="1"/>
      <c r="BQ1017" s="1"/>
      <c r="BR1017" s="1"/>
      <c r="BS1017" s="1"/>
      <c r="BT1017" s="1"/>
      <c r="BU1017" s="1"/>
      <c r="BV1017" s="1"/>
      <c r="BW1017" s="1"/>
      <c r="BX1017" s="1"/>
      <c r="BY1017" s="1"/>
      <c r="BZ1017" s="1"/>
      <c r="CA1017" s="1"/>
      <c r="CB1017" s="1"/>
      <c r="CC1017" s="1"/>
      <c r="CD1017" s="1"/>
      <c r="CE1017" s="1"/>
      <c r="CF1017" s="1"/>
      <c r="CG1017" s="1"/>
      <c r="CH1017" s="1"/>
      <c r="CI1017" s="1"/>
      <c r="CJ1017" s="1"/>
      <c r="CK1017" s="1"/>
      <c r="CL1017" s="1"/>
      <c r="CM1017" s="1"/>
    </row>
    <row r="1018" spans="1:91" x14ac:dyDescent="0.4">
      <c r="A1018" s="1"/>
      <c r="B1018" s="1"/>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c r="AA1018" s="1"/>
      <c r="AB1018" s="1"/>
      <c r="AC1018" s="1"/>
      <c r="AD1018" s="1"/>
      <c r="AE1018" s="1"/>
      <c r="AF1018" s="1"/>
      <c r="AG1018" s="1"/>
      <c r="AH1018" s="1"/>
      <c r="AI1018" s="1"/>
      <c r="AJ1018" s="1"/>
      <c r="AK1018" s="1"/>
      <c r="AL1018" s="1"/>
      <c r="AM1018" s="1"/>
      <c r="AN1018" s="1"/>
      <c r="AO1018" s="1"/>
      <c r="AP1018" s="1"/>
      <c r="AQ1018" s="1"/>
      <c r="AR1018" s="1"/>
      <c r="AS1018" s="1"/>
      <c r="AT1018" s="1"/>
      <c r="AU1018" s="1"/>
      <c r="AV1018" s="1"/>
      <c r="AW1018" s="1"/>
      <c r="AX1018" s="1"/>
      <c r="AY1018" s="1"/>
      <c r="AZ1018" s="1"/>
      <c r="BA1018" s="1"/>
      <c r="BB1018" s="1"/>
      <c r="BC1018" s="1"/>
      <c r="BD1018" s="1"/>
      <c r="BE1018" s="1"/>
      <c r="BF1018" s="1"/>
      <c r="BG1018" s="1"/>
      <c r="BH1018" s="1"/>
      <c r="BI1018" s="1"/>
      <c r="BJ1018" s="1"/>
      <c r="BK1018" s="1"/>
      <c r="BL1018" s="1"/>
      <c r="BM1018" s="1"/>
      <c r="BN1018" s="1"/>
      <c r="BO1018" s="1"/>
      <c r="BP1018" s="1"/>
      <c r="BQ1018" s="1"/>
      <c r="BR1018" s="1"/>
      <c r="BS1018" s="1"/>
      <c r="BT1018" s="1"/>
      <c r="BU1018" s="1"/>
      <c r="BV1018" s="1"/>
      <c r="BW1018" s="1"/>
      <c r="BX1018" s="1"/>
      <c r="BY1018" s="1"/>
      <c r="BZ1018" s="1"/>
      <c r="CA1018" s="1"/>
      <c r="CB1018" s="1"/>
      <c r="CC1018" s="1"/>
      <c r="CD1018" s="1"/>
      <c r="CE1018" s="1"/>
      <c r="CF1018" s="1"/>
      <c r="CG1018" s="1"/>
      <c r="CH1018" s="1"/>
      <c r="CI1018" s="1"/>
      <c r="CJ1018" s="1"/>
      <c r="CK1018" s="1"/>
      <c r="CL1018" s="1"/>
      <c r="CM1018" s="1"/>
    </row>
    <row r="1019" spans="1:91" x14ac:dyDescent="0.4">
      <c r="A1019" s="1"/>
      <c r="B1019" s="1"/>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c r="AA1019" s="1"/>
      <c r="AB1019" s="1"/>
      <c r="AC1019" s="1"/>
      <c r="AD1019" s="1"/>
      <c r="AE1019" s="1"/>
      <c r="AF1019" s="1"/>
      <c r="AG1019" s="1"/>
      <c r="AH1019" s="1"/>
      <c r="AI1019" s="1"/>
      <c r="AJ1019" s="1"/>
      <c r="AK1019" s="1"/>
      <c r="AL1019" s="1"/>
      <c r="AM1019" s="1"/>
      <c r="AN1019" s="1"/>
      <c r="AO1019" s="1"/>
      <c r="AP1019" s="1"/>
      <c r="AQ1019" s="1"/>
      <c r="AR1019" s="1"/>
      <c r="AS1019" s="1"/>
      <c r="AT1019" s="1"/>
      <c r="AU1019" s="1"/>
      <c r="AV1019" s="1"/>
      <c r="AW1019" s="1"/>
      <c r="AX1019" s="1"/>
      <c r="AY1019" s="1"/>
      <c r="AZ1019" s="1"/>
      <c r="BA1019" s="1"/>
      <c r="BB1019" s="1"/>
      <c r="BC1019" s="1"/>
      <c r="BD1019" s="1"/>
      <c r="BE1019" s="1"/>
      <c r="BF1019" s="1"/>
      <c r="BG1019" s="1"/>
      <c r="BH1019" s="1"/>
      <c r="BI1019" s="1"/>
      <c r="BJ1019" s="1"/>
      <c r="BK1019" s="1"/>
      <c r="BL1019" s="1"/>
      <c r="BM1019" s="1"/>
      <c r="BN1019" s="1"/>
      <c r="BO1019" s="1"/>
      <c r="BP1019" s="1"/>
      <c r="BQ1019" s="1"/>
      <c r="BR1019" s="1"/>
      <c r="BS1019" s="1"/>
      <c r="BT1019" s="1"/>
      <c r="BU1019" s="1"/>
      <c r="BV1019" s="1"/>
      <c r="BW1019" s="1"/>
      <c r="BX1019" s="1"/>
      <c r="BY1019" s="1"/>
      <c r="BZ1019" s="1"/>
      <c r="CA1019" s="1"/>
      <c r="CB1019" s="1"/>
      <c r="CC1019" s="1"/>
      <c r="CD1019" s="1"/>
      <c r="CE1019" s="1"/>
      <c r="CF1019" s="1"/>
      <c r="CG1019" s="1"/>
      <c r="CH1019" s="1"/>
      <c r="CI1019" s="1"/>
      <c r="CJ1019" s="1"/>
      <c r="CK1019" s="1"/>
      <c r="CL1019" s="1"/>
      <c r="CM1019" s="1"/>
    </row>
    <row r="1020" spans="1:91" x14ac:dyDescent="0.4">
      <c r="A1020" s="1"/>
      <c r="B1020" s="1"/>
      <c r="C1020" s="1"/>
      <c r="D1020" s="1"/>
      <c r="E1020" s="1"/>
      <c r="F1020" s="1"/>
      <c r="G1020" s="1"/>
      <c r="H1020" s="1"/>
      <c r="I1020" s="1"/>
      <c r="J1020" s="1"/>
      <c r="K1020" s="1"/>
      <c r="L1020" s="1"/>
      <c r="M1020" s="1"/>
      <c r="N1020" s="1"/>
      <c r="O1020" s="1"/>
      <c r="P1020" s="1"/>
      <c r="Q1020" s="1"/>
      <c r="R1020" s="1"/>
      <c r="S1020" s="1"/>
      <c r="T1020" s="1"/>
      <c r="U1020" s="1"/>
      <c r="V1020" s="1"/>
      <c r="W1020" s="1"/>
      <c r="X1020" s="1"/>
      <c r="Y1020" s="1"/>
      <c r="Z1020" s="1"/>
      <c r="AA1020" s="1"/>
      <c r="AB1020" s="1"/>
      <c r="AC1020" s="1"/>
      <c r="AD1020" s="1"/>
      <c r="AE1020" s="1"/>
      <c r="AF1020" s="1"/>
      <c r="AG1020" s="1"/>
      <c r="AH1020" s="1"/>
      <c r="AI1020" s="1"/>
      <c r="AJ1020" s="1"/>
      <c r="AK1020" s="1"/>
      <c r="AL1020" s="1"/>
      <c r="AM1020" s="1"/>
      <c r="AN1020" s="1"/>
      <c r="AO1020" s="1"/>
      <c r="AP1020" s="1"/>
      <c r="AQ1020" s="1"/>
      <c r="AR1020" s="1"/>
      <c r="AS1020" s="1"/>
      <c r="AT1020" s="1"/>
      <c r="AU1020" s="1"/>
      <c r="AV1020" s="1"/>
      <c r="AW1020" s="1"/>
      <c r="AX1020" s="1"/>
      <c r="AY1020" s="1"/>
      <c r="AZ1020" s="1"/>
      <c r="BA1020" s="1"/>
      <c r="BB1020" s="1"/>
      <c r="BC1020" s="1"/>
      <c r="BD1020" s="1"/>
      <c r="BE1020" s="1"/>
      <c r="BF1020" s="1"/>
      <c r="BG1020" s="1"/>
      <c r="BH1020" s="1"/>
      <c r="BI1020" s="1"/>
      <c r="BJ1020" s="1"/>
      <c r="BK1020" s="1"/>
      <c r="BL1020" s="1"/>
      <c r="BM1020" s="1"/>
      <c r="BN1020" s="1"/>
      <c r="BO1020" s="1"/>
      <c r="BP1020" s="1"/>
      <c r="BQ1020" s="1"/>
      <c r="BR1020" s="1"/>
      <c r="BS1020" s="1"/>
      <c r="BT1020" s="1"/>
      <c r="BU1020" s="1"/>
      <c r="BV1020" s="1"/>
      <c r="BW1020" s="1"/>
      <c r="BX1020" s="1"/>
      <c r="BY1020" s="1"/>
      <c r="BZ1020" s="1"/>
      <c r="CA1020" s="1"/>
      <c r="CB1020" s="1"/>
      <c r="CC1020" s="1"/>
      <c r="CD1020" s="1"/>
      <c r="CE1020" s="1"/>
      <c r="CF1020" s="1"/>
      <c r="CG1020" s="1"/>
      <c r="CH1020" s="1"/>
      <c r="CI1020" s="1"/>
      <c r="CJ1020" s="1"/>
      <c r="CK1020" s="1"/>
      <c r="CL1020" s="1"/>
      <c r="CM1020" s="1"/>
    </row>
    <row r="1021" spans="1:91" x14ac:dyDescent="0.4">
      <c r="A1021" s="1"/>
      <c r="B1021" s="1"/>
      <c r="C1021" s="1"/>
      <c r="D1021" s="1"/>
      <c r="E1021" s="1"/>
      <c r="F1021" s="1"/>
      <c r="G1021" s="1"/>
      <c r="H1021" s="1"/>
      <c r="I1021" s="1"/>
      <c r="J1021" s="1"/>
      <c r="K1021" s="1"/>
      <c r="L1021" s="1"/>
      <c r="M1021" s="1"/>
      <c r="N1021" s="1"/>
      <c r="O1021" s="1"/>
      <c r="P1021" s="1"/>
      <c r="Q1021" s="1"/>
      <c r="R1021" s="1"/>
      <c r="S1021" s="1"/>
      <c r="T1021" s="1"/>
      <c r="U1021" s="1"/>
      <c r="V1021" s="1"/>
      <c r="W1021" s="1"/>
      <c r="X1021" s="1"/>
      <c r="Y1021" s="1"/>
      <c r="Z1021" s="1"/>
      <c r="AA1021" s="1"/>
      <c r="AB1021" s="1"/>
      <c r="AC1021" s="1"/>
      <c r="AD1021" s="1"/>
      <c r="AE1021" s="1"/>
      <c r="AF1021" s="1"/>
      <c r="AG1021" s="1"/>
      <c r="AH1021" s="1"/>
      <c r="AI1021" s="1"/>
      <c r="AJ1021" s="1"/>
      <c r="AK1021" s="1"/>
      <c r="AL1021" s="1"/>
      <c r="AM1021" s="1"/>
      <c r="AN1021" s="1"/>
      <c r="AO1021" s="1"/>
      <c r="AP1021" s="1"/>
      <c r="AQ1021" s="1"/>
      <c r="AR1021" s="1"/>
      <c r="AS1021" s="1"/>
      <c r="AT1021" s="1"/>
      <c r="AU1021" s="1"/>
      <c r="AV1021" s="1"/>
      <c r="AW1021" s="1"/>
      <c r="AX1021" s="1"/>
      <c r="AY1021" s="1"/>
      <c r="AZ1021" s="1"/>
      <c r="BA1021" s="1"/>
      <c r="BB1021" s="1"/>
      <c r="BC1021" s="1"/>
      <c r="BD1021" s="1"/>
      <c r="BE1021" s="1"/>
      <c r="BF1021" s="1"/>
      <c r="BG1021" s="1"/>
      <c r="BH1021" s="1"/>
      <c r="BI1021" s="1"/>
      <c r="BJ1021" s="1"/>
      <c r="BK1021" s="1"/>
      <c r="BL1021" s="1"/>
      <c r="BM1021" s="1"/>
      <c r="BN1021" s="1"/>
      <c r="BO1021" s="1"/>
      <c r="BP1021" s="1"/>
      <c r="BQ1021" s="1"/>
      <c r="BR1021" s="1"/>
      <c r="BS1021" s="1"/>
      <c r="BT1021" s="1"/>
      <c r="BU1021" s="1"/>
      <c r="BV1021" s="1"/>
      <c r="BW1021" s="1"/>
      <c r="BX1021" s="1"/>
      <c r="BY1021" s="1"/>
      <c r="BZ1021" s="1"/>
      <c r="CA1021" s="1"/>
      <c r="CB1021" s="1"/>
      <c r="CC1021" s="1"/>
      <c r="CD1021" s="1"/>
      <c r="CE1021" s="1"/>
      <c r="CF1021" s="1"/>
      <c r="CG1021" s="1"/>
      <c r="CH1021" s="1"/>
      <c r="CI1021" s="1"/>
      <c r="CJ1021" s="1"/>
      <c r="CK1021" s="1"/>
      <c r="CL1021" s="1"/>
      <c r="CM1021" s="1"/>
    </row>
    <row r="1022" spans="1:91" x14ac:dyDescent="0.4">
      <c r="A1022" s="1"/>
      <c r="B1022" s="1"/>
      <c r="C1022" s="1"/>
      <c r="D1022" s="1"/>
      <c r="E1022" s="1"/>
      <c r="F1022" s="1"/>
      <c r="G1022" s="1"/>
      <c r="H1022" s="1"/>
      <c r="I1022" s="1"/>
      <c r="J1022" s="1"/>
      <c r="K1022" s="1"/>
      <c r="L1022" s="1"/>
      <c r="M1022" s="1"/>
      <c r="N1022" s="1"/>
      <c r="O1022" s="1"/>
      <c r="P1022" s="1"/>
      <c r="Q1022" s="1"/>
      <c r="R1022" s="1"/>
      <c r="S1022" s="1"/>
      <c r="T1022" s="1"/>
      <c r="U1022" s="1"/>
      <c r="V1022" s="1"/>
      <c r="W1022" s="1"/>
      <c r="X1022" s="1"/>
      <c r="Y1022" s="1"/>
      <c r="Z1022" s="1"/>
      <c r="AA1022" s="1"/>
      <c r="AB1022" s="1"/>
      <c r="AC1022" s="1"/>
      <c r="AD1022" s="1"/>
      <c r="AE1022" s="1"/>
      <c r="AF1022" s="1"/>
      <c r="AG1022" s="1"/>
      <c r="AH1022" s="1"/>
      <c r="AI1022" s="1"/>
      <c r="AJ1022" s="1"/>
      <c r="AK1022" s="1"/>
      <c r="AL1022" s="1"/>
      <c r="AM1022" s="1"/>
      <c r="AN1022" s="1"/>
      <c r="AO1022" s="1"/>
      <c r="AP1022" s="1"/>
      <c r="AQ1022" s="1"/>
      <c r="AR1022" s="1"/>
      <c r="AS1022" s="1"/>
      <c r="AT1022" s="1"/>
      <c r="AU1022" s="1"/>
      <c r="AV1022" s="1"/>
      <c r="AW1022" s="1"/>
      <c r="AX1022" s="1"/>
      <c r="AY1022" s="1"/>
      <c r="AZ1022" s="1"/>
      <c r="BA1022" s="1"/>
      <c r="BB1022" s="1"/>
      <c r="BC1022" s="1"/>
      <c r="BD1022" s="1"/>
      <c r="BE1022" s="1"/>
      <c r="BF1022" s="1"/>
      <c r="BG1022" s="1"/>
      <c r="BH1022" s="1"/>
      <c r="BI1022" s="1"/>
      <c r="BJ1022" s="1"/>
      <c r="BK1022" s="1"/>
      <c r="BL1022" s="1"/>
      <c r="BM1022" s="1"/>
      <c r="BN1022" s="1"/>
      <c r="BO1022" s="1"/>
      <c r="BP1022" s="1"/>
      <c r="BQ1022" s="1"/>
      <c r="BR1022" s="1"/>
      <c r="BS1022" s="1"/>
      <c r="BT1022" s="1"/>
      <c r="BU1022" s="1"/>
      <c r="BV1022" s="1"/>
      <c r="BW1022" s="1"/>
      <c r="BX1022" s="1"/>
      <c r="BY1022" s="1"/>
      <c r="BZ1022" s="1"/>
      <c r="CA1022" s="1"/>
      <c r="CB1022" s="1"/>
      <c r="CC1022" s="1"/>
      <c r="CD1022" s="1"/>
      <c r="CE1022" s="1"/>
      <c r="CF1022" s="1"/>
      <c r="CG1022" s="1"/>
      <c r="CH1022" s="1"/>
      <c r="CI1022" s="1"/>
      <c r="CJ1022" s="1"/>
      <c r="CK1022" s="1"/>
      <c r="CL1022" s="1"/>
      <c r="CM1022" s="1"/>
    </row>
    <row r="1023" spans="1:91" x14ac:dyDescent="0.4">
      <c r="A1023" s="1"/>
      <c r="B1023" s="1"/>
      <c r="C1023" s="1"/>
      <c r="D1023" s="1"/>
      <c r="E1023" s="1"/>
      <c r="F1023" s="1"/>
      <c r="G1023" s="1"/>
      <c r="H1023" s="1"/>
      <c r="I1023" s="1"/>
      <c r="J1023" s="1"/>
      <c r="K1023" s="1"/>
      <c r="L1023" s="1"/>
      <c r="M1023" s="1"/>
      <c r="N1023" s="1"/>
      <c r="O1023" s="1"/>
      <c r="P1023" s="1"/>
      <c r="Q1023" s="1"/>
      <c r="R1023" s="1"/>
      <c r="S1023" s="1"/>
      <c r="T1023" s="1"/>
      <c r="U1023" s="1"/>
      <c r="V1023" s="1"/>
      <c r="W1023" s="1"/>
      <c r="X1023" s="1"/>
      <c r="Y1023" s="1"/>
      <c r="Z1023" s="1"/>
      <c r="AA1023" s="1"/>
      <c r="AB1023" s="1"/>
      <c r="AC1023" s="1"/>
      <c r="AD1023" s="1"/>
      <c r="AE1023" s="1"/>
      <c r="AF1023" s="1"/>
      <c r="AG1023" s="1"/>
      <c r="AH1023" s="1"/>
      <c r="AI1023" s="1"/>
      <c r="AJ1023" s="1"/>
      <c r="AK1023" s="1"/>
      <c r="AL1023" s="1"/>
      <c r="AM1023" s="1"/>
      <c r="AN1023" s="1"/>
      <c r="AO1023" s="1"/>
      <c r="AP1023" s="1"/>
      <c r="AQ1023" s="1"/>
      <c r="AR1023" s="1"/>
      <c r="AS1023" s="1"/>
      <c r="AT1023" s="1"/>
      <c r="AU1023" s="1"/>
      <c r="AV1023" s="1"/>
      <c r="AW1023" s="1"/>
      <c r="AX1023" s="1"/>
      <c r="AY1023" s="1"/>
      <c r="AZ1023" s="1"/>
      <c r="BA1023" s="1"/>
      <c r="BB1023" s="1"/>
      <c r="BC1023" s="1"/>
      <c r="BD1023" s="1"/>
      <c r="BE1023" s="1"/>
      <c r="BF1023" s="1"/>
      <c r="BG1023" s="1"/>
      <c r="BH1023" s="1"/>
      <c r="BI1023" s="1"/>
      <c r="BJ1023" s="1"/>
      <c r="BK1023" s="1"/>
      <c r="BL1023" s="1"/>
      <c r="BM1023" s="1"/>
      <c r="BN1023" s="1"/>
      <c r="BO1023" s="1"/>
      <c r="BP1023" s="1"/>
      <c r="BQ1023" s="1"/>
      <c r="BR1023" s="1"/>
      <c r="BS1023" s="1"/>
      <c r="BT1023" s="1"/>
      <c r="BU1023" s="1"/>
      <c r="BV1023" s="1"/>
      <c r="BW1023" s="1"/>
      <c r="BX1023" s="1"/>
      <c r="BY1023" s="1"/>
      <c r="BZ1023" s="1"/>
      <c r="CA1023" s="1"/>
      <c r="CB1023" s="1"/>
      <c r="CC1023" s="1"/>
      <c r="CD1023" s="1"/>
      <c r="CE1023" s="1"/>
      <c r="CF1023" s="1"/>
      <c r="CG1023" s="1"/>
      <c r="CH1023" s="1"/>
      <c r="CI1023" s="1"/>
      <c r="CJ1023" s="1"/>
      <c r="CK1023" s="1"/>
      <c r="CL1023" s="1"/>
      <c r="CM1023" s="1"/>
    </row>
    <row r="1024" spans="1:91" x14ac:dyDescent="0.4">
      <c r="A1024" s="1"/>
      <c r="B1024" s="1"/>
      <c r="C1024" s="1"/>
      <c r="D1024" s="1"/>
      <c r="E1024" s="1"/>
      <c r="F1024" s="1"/>
      <c r="G1024" s="1"/>
      <c r="H1024" s="1"/>
      <c r="I1024" s="1"/>
      <c r="J1024" s="1"/>
      <c r="K1024" s="1"/>
      <c r="L1024" s="1"/>
      <c r="M1024" s="1"/>
      <c r="N1024" s="1"/>
      <c r="O1024" s="1"/>
      <c r="P1024" s="1"/>
      <c r="Q1024" s="1"/>
      <c r="R1024" s="1"/>
      <c r="S1024" s="1"/>
      <c r="T1024" s="1"/>
      <c r="U1024" s="1"/>
      <c r="V1024" s="1"/>
      <c r="W1024" s="1"/>
      <c r="X1024" s="1"/>
      <c r="Y1024" s="1"/>
      <c r="Z1024" s="1"/>
      <c r="AA1024" s="1"/>
      <c r="AB1024" s="1"/>
      <c r="AC1024" s="1"/>
      <c r="AD1024" s="1"/>
      <c r="AE1024" s="1"/>
      <c r="AF1024" s="1"/>
      <c r="AG1024" s="1"/>
      <c r="AH1024" s="1"/>
      <c r="AI1024" s="1"/>
      <c r="AJ1024" s="1"/>
      <c r="AK1024" s="1"/>
      <c r="AL1024" s="1"/>
      <c r="AM1024" s="1"/>
      <c r="AN1024" s="1"/>
      <c r="AO1024" s="1"/>
      <c r="AP1024" s="1"/>
      <c r="AQ1024" s="1"/>
      <c r="AR1024" s="1"/>
      <c r="AS1024" s="1"/>
      <c r="AT1024" s="1"/>
      <c r="AU1024" s="1"/>
      <c r="AV1024" s="1"/>
      <c r="AW1024" s="1"/>
      <c r="AX1024" s="1"/>
      <c r="AY1024" s="1"/>
      <c r="AZ1024" s="1"/>
      <c r="BA1024" s="1"/>
      <c r="BB1024" s="1"/>
      <c r="BC1024" s="1"/>
      <c r="BD1024" s="1"/>
      <c r="BE1024" s="1"/>
      <c r="BF1024" s="1"/>
      <c r="BG1024" s="1"/>
      <c r="BH1024" s="1"/>
      <c r="BI1024" s="1"/>
      <c r="BJ1024" s="1"/>
      <c r="BK1024" s="1"/>
      <c r="BL1024" s="1"/>
      <c r="BM1024" s="1"/>
      <c r="BN1024" s="1"/>
      <c r="BO1024" s="1"/>
      <c r="BP1024" s="1"/>
      <c r="BQ1024" s="1"/>
      <c r="BR1024" s="1"/>
      <c r="BS1024" s="1"/>
      <c r="BT1024" s="1"/>
      <c r="BU1024" s="1"/>
      <c r="BV1024" s="1"/>
      <c r="BW1024" s="1"/>
      <c r="BX1024" s="1"/>
      <c r="BY1024" s="1"/>
      <c r="BZ1024" s="1"/>
      <c r="CA1024" s="1"/>
      <c r="CB1024" s="1"/>
      <c r="CC1024" s="1"/>
      <c r="CD1024" s="1"/>
      <c r="CE1024" s="1"/>
      <c r="CF1024" s="1"/>
      <c r="CG1024" s="1"/>
      <c r="CH1024" s="1"/>
      <c r="CI1024" s="1"/>
      <c r="CJ1024" s="1"/>
      <c r="CK1024" s="1"/>
      <c r="CL1024" s="1"/>
      <c r="CM1024" s="1"/>
    </row>
    <row r="1025" spans="1:91" x14ac:dyDescent="0.4">
      <c r="A1025" s="1"/>
      <c r="B1025" s="1"/>
      <c r="C1025" s="1"/>
      <c r="D1025" s="1"/>
      <c r="E1025" s="1"/>
      <c r="F1025" s="1"/>
      <c r="G1025" s="1"/>
      <c r="H1025" s="1"/>
      <c r="I1025" s="1"/>
      <c r="J1025" s="1"/>
      <c r="K1025" s="1"/>
      <c r="L1025" s="1"/>
      <c r="M1025" s="1"/>
      <c r="N1025" s="1"/>
      <c r="O1025" s="1"/>
      <c r="P1025" s="1"/>
      <c r="Q1025" s="1"/>
      <c r="R1025" s="1"/>
      <c r="S1025" s="1"/>
      <c r="T1025" s="1"/>
      <c r="U1025" s="1"/>
      <c r="V1025" s="1"/>
      <c r="W1025" s="1"/>
      <c r="X1025" s="1"/>
      <c r="Y1025" s="1"/>
      <c r="Z1025" s="1"/>
      <c r="AA1025" s="1"/>
      <c r="AB1025" s="1"/>
      <c r="AC1025" s="1"/>
      <c r="AD1025" s="1"/>
      <c r="AE1025" s="1"/>
      <c r="AF1025" s="1"/>
      <c r="AG1025" s="1"/>
      <c r="AH1025" s="1"/>
      <c r="AI1025" s="1"/>
      <c r="AJ1025" s="1"/>
      <c r="AK1025" s="1"/>
      <c r="AL1025" s="1"/>
      <c r="AM1025" s="1"/>
      <c r="AN1025" s="1"/>
      <c r="AO1025" s="1"/>
      <c r="AP1025" s="1"/>
      <c r="AQ1025" s="1"/>
      <c r="AR1025" s="1"/>
      <c r="AS1025" s="1"/>
      <c r="AT1025" s="1"/>
      <c r="AU1025" s="1"/>
      <c r="AV1025" s="1"/>
      <c r="AW1025" s="1"/>
      <c r="AX1025" s="1"/>
      <c r="AY1025" s="1"/>
      <c r="AZ1025" s="1"/>
      <c r="BA1025" s="1"/>
      <c r="BB1025" s="1"/>
      <c r="BC1025" s="1"/>
      <c r="BD1025" s="1"/>
      <c r="BE1025" s="1"/>
      <c r="BF1025" s="1"/>
      <c r="BG1025" s="1"/>
      <c r="BH1025" s="1"/>
      <c r="BI1025" s="1"/>
      <c r="BJ1025" s="1"/>
      <c r="BK1025" s="1"/>
      <c r="BL1025" s="1"/>
      <c r="BM1025" s="1"/>
      <c r="BN1025" s="1"/>
      <c r="BO1025" s="1"/>
      <c r="BP1025" s="1"/>
      <c r="BQ1025" s="1"/>
      <c r="BR1025" s="1"/>
      <c r="BS1025" s="1"/>
      <c r="BT1025" s="1"/>
      <c r="BU1025" s="1"/>
      <c r="BV1025" s="1"/>
      <c r="BW1025" s="1"/>
      <c r="BX1025" s="1"/>
      <c r="BY1025" s="1"/>
      <c r="BZ1025" s="1"/>
      <c r="CA1025" s="1"/>
      <c r="CB1025" s="1"/>
      <c r="CC1025" s="1"/>
      <c r="CD1025" s="1"/>
      <c r="CE1025" s="1"/>
      <c r="CF1025" s="1"/>
      <c r="CG1025" s="1"/>
      <c r="CH1025" s="1"/>
      <c r="CI1025" s="1"/>
      <c r="CJ1025" s="1"/>
      <c r="CK1025" s="1"/>
      <c r="CL1025" s="1"/>
      <c r="CM1025" s="1"/>
    </row>
    <row r="1026" spans="1:91" x14ac:dyDescent="0.4">
      <c r="A1026" s="1"/>
      <c r="B1026" s="1"/>
      <c r="C1026" s="1"/>
      <c r="D1026" s="1"/>
      <c r="E1026" s="1"/>
      <c r="F1026" s="1"/>
      <c r="G1026" s="1"/>
      <c r="H1026" s="1"/>
      <c r="I1026" s="1"/>
      <c r="J1026" s="1"/>
      <c r="K1026" s="1"/>
      <c r="L1026" s="1"/>
      <c r="M1026" s="1"/>
      <c r="N1026" s="1"/>
      <c r="O1026" s="1"/>
      <c r="P1026" s="1"/>
      <c r="Q1026" s="1"/>
      <c r="R1026" s="1"/>
      <c r="S1026" s="1"/>
      <c r="T1026" s="1"/>
      <c r="U1026" s="1"/>
      <c r="V1026" s="1"/>
      <c r="W1026" s="1"/>
      <c r="X1026" s="1"/>
      <c r="Y1026" s="1"/>
      <c r="Z1026" s="1"/>
      <c r="AA1026" s="1"/>
      <c r="AB1026" s="1"/>
      <c r="AC1026" s="1"/>
      <c r="AD1026" s="1"/>
      <c r="AE1026" s="1"/>
      <c r="AF1026" s="1"/>
      <c r="AG1026" s="1"/>
      <c r="AH1026" s="1"/>
      <c r="AI1026" s="1"/>
      <c r="AJ1026" s="1"/>
      <c r="AK1026" s="1"/>
      <c r="AL1026" s="1"/>
      <c r="AM1026" s="1"/>
      <c r="AN1026" s="1"/>
      <c r="AO1026" s="1"/>
      <c r="AP1026" s="1"/>
      <c r="AQ1026" s="1"/>
      <c r="AR1026" s="1"/>
      <c r="AS1026" s="1"/>
      <c r="AT1026" s="1"/>
      <c r="AU1026" s="1"/>
      <c r="AV1026" s="1"/>
      <c r="AW1026" s="1"/>
      <c r="AX1026" s="1"/>
      <c r="AY1026" s="1"/>
      <c r="AZ1026" s="1"/>
      <c r="BA1026" s="1"/>
      <c r="BB1026" s="1"/>
      <c r="BC1026" s="1"/>
      <c r="BD1026" s="1"/>
      <c r="BE1026" s="1"/>
      <c r="BF1026" s="1"/>
      <c r="BG1026" s="1"/>
      <c r="BH1026" s="1"/>
      <c r="BI1026" s="1"/>
      <c r="BJ1026" s="1"/>
      <c r="BK1026" s="1"/>
      <c r="BL1026" s="1"/>
      <c r="BM1026" s="1"/>
      <c r="BN1026" s="1"/>
      <c r="BO1026" s="1"/>
      <c r="BP1026" s="1"/>
      <c r="BQ1026" s="1"/>
      <c r="BR1026" s="1"/>
      <c r="BS1026" s="1"/>
      <c r="BT1026" s="1"/>
      <c r="BU1026" s="1"/>
      <c r="BV1026" s="1"/>
      <c r="BW1026" s="1"/>
      <c r="BX1026" s="1"/>
      <c r="BY1026" s="1"/>
      <c r="BZ1026" s="1"/>
      <c r="CA1026" s="1"/>
      <c r="CB1026" s="1"/>
      <c r="CC1026" s="1"/>
      <c r="CD1026" s="1"/>
      <c r="CE1026" s="1"/>
      <c r="CF1026" s="1"/>
      <c r="CG1026" s="1"/>
      <c r="CH1026" s="1"/>
      <c r="CI1026" s="1"/>
      <c r="CJ1026" s="1"/>
      <c r="CK1026" s="1"/>
      <c r="CL1026" s="1"/>
      <c r="CM1026" s="1"/>
    </row>
    <row r="1027" spans="1:91" x14ac:dyDescent="0.4">
      <c r="A1027" s="1"/>
      <c r="B1027" s="1"/>
      <c r="C1027" s="1"/>
      <c r="D1027" s="1"/>
      <c r="E1027" s="1"/>
      <c r="F1027" s="1"/>
      <c r="G1027" s="1"/>
      <c r="H1027" s="1"/>
      <c r="I1027" s="1"/>
      <c r="J1027" s="1"/>
      <c r="K1027" s="1"/>
      <c r="L1027" s="1"/>
      <c r="M1027" s="1"/>
      <c r="N1027" s="1"/>
      <c r="O1027" s="1"/>
      <c r="P1027" s="1"/>
      <c r="Q1027" s="1"/>
      <c r="R1027" s="1"/>
      <c r="S1027" s="1"/>
      <c r="T1027" s="1"/>
      <c r="U1027" s="1"/>
      <c r="V1027" s="1"/>
      <c r="W1027" s="1"/>
      <c r="X1027" s="1"/>
      <c r="Y1027" s="1"/>
      <c r="Z1027" s="1"/>
      <c r="AA1027" s="1"/>
      <c r="AB1027" s="1"/>
      <c r="AC1027" s="1"/>
      <c r="AD1027" s="1"/>
      <c r="AE1027" s="1"/>
      <c r="AF1027" s="1"/>
      <c r="AG1027" s="1"/>
      <c r="AH1027" s="1"/>
      <c r="AI1027" s="1"/>
      <c r="AJ1027" s="1"/>
      <c r="AK1027" s="1"/>
      <c r="AL1027" s="1"/>
      <c r="AM1027" s="1"/>
      <c r="AN1027" s="1"/>
      <c r="AO1027" s="1"/>
      <c r="AP1027" s="1"/>
      <c r="AQ1027" s="1"/>
      <c r="AR1027" s="1"/>
      <c r="AS1027" s="1"/>
      <c r="AT1027" s="1"/>
      <c r="AU1027" s="1"/>
      <c r="AV1027" s="1"/>
      <c r="AW1027" s="1"/>
      <c r="AX1027" s="1"/>
      <c r="AY1027" s="1"/>
      <c r="AZ1027" s="1"/>
      <c r="BA1027" s="1"/>
      <c r="BB1027" s="1"/>
      <c r="BC1027" s="1"/>
      <c r="BD1027" s="1"/>
      <c r="BE1027" s="1"/>
      <c r="BF1027" s="1"/>
      <c r="BG1027" s="1"/>
      <c r="BH1027" s="1"/>
      <c r="BI1027" s="1"/>
      <c r="BJ1027" s="1"/>
      <c r="BK1027" s="1"/>
      <c r="BL1027" s="1"/>
      <c r="BM1027" s="1"/>
      <c r="BN1027" s="1"/>
      <c r="BO1027" s="1"/>
      <c r="BP1027" s="1"/>
      <c r="BQ1027" s="1"/>
      <c r="BR1027" s="1"/>
      <c r="BS1027" s="1"/>
      <c r="BT1027" s="1"/>
      <c r="BU1027" s="1"/>
      <c r="BV1027" s="1"/>
      <c r="BW1027" s="1"/>
      <c r="BX1027" s="1"/>
      <c r="BY1027" s="1"/>
      <c r="BZ1027" s="1"/>
      <c r="CA1027" s="1"/>
      <c r="CB1027" s="1"/>
      <c r="CC1027" s="1"/>
      <c r="CD1027" s="1"/>
      <c r="CE1027" s="1"/>
      <c r="CF1027" s="1"/>
      <c r="CG1027" s="1"/>
      <c r="CH1027" s="1"/>
      <c r="CI1027" s="1"/>
      <c r="CJ1027" s="1"/>
      <c r="CK1027" s="1"/>
      <c r="CL1027" s="1"/>
      <c r="CM1027" s="1"/>
    </row>
    <row r="1028" spans="1:91" x14ac:dyDescent="0.4">
      <c r="A1028" s="1"/>
      <c r="B1028" s="1"/>
      <c r="C1028" s="1"/>
      <c r="D1028" s="1"/>
      <c r="E1028" s="1"/>
      <c r="F1028" s="1"/>
      <c r="G1028" s="1"/>
      <c r="H1028" s="1"/>
      <c r="I1028" s="1"/>
      <c r="J1028" s="1"/>
      <c r="K1028" s="1"/>
      <c r="L1028" s="1"/>
      <c r="M1028" s="1"/>
      <c r="N1028" s="1"/>
      <c r="O1028" s="1"/>
      <c r="P1028" s="1"/>
      <c r="Q1028" s="1"/>
      <c r="R1028" s="1"/>
      <c r="S1028" s="1"/>
      <c r="T1028" s="1"/>
      <c r="U1028" s="1"/>
      <c r="V1028" s="1"/>
      <c r="W1028" s="1"/>
      <c r="X1028" s="1"/>
      <c r="Y1028" s="1"/>
      <c r="Z1028" s="1"/>
      <c r="AA1028" s="1"/>
      <c r="AB1028" s="1"/>
      <c r="AC1028" s="1"/>
      <c r="AD1028" s="1"/>
      <c r="AE1028" s="1"/>
      <c r="AF1028" s="1"/>
      <c r="AG1028" s="1"/>
      <c r="AH1028" s="1"/>
      <c r="AI1028" s="1"/>
      <c r="AJ1028" s="1"/>
      <c r="AK1028" s="1"/>
      <c r="AL1028" s="1"/>
      <c r="AM1028" s="1"/>
      <c r="AN1028" s="1"/>
      <c r="AO1028" s="1"/>
      <c r="AP1028" s="1"/>
      <c r="AQ1028" s="1"/>
      <c r="AR1028" s="1"/>
      <c r="AS1028" s="1"/>
      <c r="AT1028" s="1"/>
      <c r="AU1028" s="1"/>
      <c r="AV1028" s="1"/>
      <c r="AW1028" s="1"/>
      <c r="AX1028" s="1"/>
      <c r="AY1028" s="1"/>
      <c r="AZ1028" s="1"/>
      <c r="BA1028" s="1"/>
      <c r="BB1028" s="1"/>
      <c r="BC1028" s="1"/>
      <c r="BD1028" s="1"/>
      <c r="BE1028" s="1"/>
      <c r="BF1028" s="1"/>
      <c r="BG1028" s="1"/>
      <c r="BH1028" s="1"/>
      <c r="BI1028" s="1"/>
      <c r="BJ1028" s="1"/>
      <c r="BK1028" s="1"/>
      <c r="BL1028" s="1"/>
      <c r="BM1028" s="1"/>
      <c r="BN1028" s="1"/>
      <c r="BO1028" s="1"/>
      <c r="BP1028" s="1"/>
      <c r="BQ1028" s="1"/>
      <c r="BR1028" s="1"/>
      <c r="BS1028" s="1"/>
      <c r="BT1028" s="1"/>
      <c r="BU1028" s="1"/>
      <c r="BV1028" s="1"/>
      <c r="BW1028" s="1"/>
      <c r="BX1028" s="1"/>
      <c r="BY1028" s="1"/>
      <c r="BZ1028" s="1"/>
      <c r="CA1028" s="1"/>
      <c r="CB1028" s="1"/>
      <c r="CC1028" s="1"/>
      <c r="CD1028" s="1"/>
      <c r="CE1028" s="1"/>
      <c r="CF1028" s="1"/>
      <c r="CG1028" s="1"/>
      <c r="CH1028" s="1"/>
      <c r="CI1028" s="1"/>
      <c r="CJ1028" s="1"/>
      <c r="CK1028" s="1"/>
      <c r="CL1028" s="1"/>
      <c r="CM1028" s="1"/>
    </row>
    <row r="1029" spans="1:91" x14ac:dyDescent="0.4">
      <c r="A1029" s="1"/>
      <c r="B1029" s="1"/>
      <c r="C1029" s="1"/>
      <c r="D1029" s="1"/>
      <c r="E1029" s="1"/>
      <c r="F1029" s="1"/>
      <c r="G1029" s="1"/>
      <c r="H1029" s="1"/>
      <c r="I1029" s="1"/>
      <c r="J1029" s="1"/>
      <c r="K1029" s="1"/>
      <c r="L1029" s="1"/>
      <c r="M1029" s="1"/>
      <c r="N1029" s="1"/>
      <c r="O1029" s="1"/>
      <c r="P1029" s="1"/>
      <c r="Q1029" s="1"/>
      <c r="R1029" s="1"/>
      <c r="S1029" s="1"/>
      <c r="T1029" s="1"/>
      <c r="U1029" s="1"/>
      <c r="V1029" s="1"/>
      <c r="W1029" s="1"/>
      <c r="X1029" s="1"/>
      <c r="Y1029" s="1"/>
      <c r="Z1029" s="1"/>
      <c r="AA1029" s="1"/>
      <c r="AB1029" s="1"/>
      <c r="AC1029" s="1"/>
      <c r="AD1029" s="1"/>
      <c r="AE1029" s="1"/>
      <c r="AF1029" s="1"/>
      <c r="AG1029" s="1"/>
      <c r="AH1029" s="1"/>
      <c r="AI1029" s="1"/>
      <c r="AJ1029" s="1"/>
      <c r="AK1029" s="1"/>
      <c r="AL1029" s="1"/>
      <c r="AM1029" s="1"/>
      <c r="AN1029" s="1"/>
      <c r="AO1029" s="1"/>
      <c r="AP1029" s="1"/>
      <c r="AQ1029" s="1"/>
      <c r="AR1029" s="1"/>
      <c r="AS1029" s="1"/>
      <c r="AT1029" s="1"/>
      <c r="AU1029" s="1"/>
      <c r="AV1029" s="1"/>
      <c r="AW1029" s="1"/>
      <c r="AX1029" s="1"/>
      <c r="AY1029" s="1"/>
      <c r="AZ1029" s="1"/>
      <c r="BA1029" s="1"/>
      <c r="BB1029" s="1"/>
      <c r="BC1029" s="1"/>
      <c r="BD1029" s="1"/>
      <c r="BE1029" s="1"/>
      <c r="BF1029" s="1"/>
      <c r="BG1029" s="1"/>
      <c r="BH1029" s="1"/>
      <c r="BI1029" s="1"/>
      <c r="BJ1029" s="1"/>
      <c r="BK1029" s="1"/>
      <c r="BL1029" s="1"/>
      <c r="BM1029" s="1"/>
      <c r="BN1029" s="1"/>
      <c r="BO1029" s="1"/>
      <c r="BP1029" s="1"/>
      <c r="BQ1029" s="1"/>
      <c r="BR1029" s="1"/>
      <c r="BS1029" s="1"/>
      <c r="BT1029" s="1"/>
      <c r="BU1029" s="1"/>
      <c r="BV1029" s="1"/>
      <c r="BW1029" s="1"/>
      <c r="BX1029" s="1"/>
      <c r="BY1029" s="1"/>
      <c r="BZ1029" s="1"/>
      <c r="CA1029" s="1"/>
      <c r="CB1029" s="1"/>
      <c r="CC1029" s="1"/>
      <c r="CD1029" s="1"/>
      <c r="CE1029" s="1"/>
      <c r="CF1029" s="1"/>
      <c r="CG1029" s="1"/>
      <c r="CH1029" s="1"/>
      <c r="CI1029" s="1"/>
      <c r="CJ1029" s="1"/>
      <c r="CK1029" s="1"/>
      <c r="CL1029" s="1"/>
      <c r="CM1029" s="1"/>
    </row>
    <row r="1030" spans="1:91" x14ac:dyDescent="0.4">
      <c r="A1030" s="1"/>
      <c r="B1030" s="1"/>
      <c r="C1030" s="1"/>
      <c r="D1030" s="1"/>
      <c r="E1030" s="1"/>
      <c r="F1030" s="1"/>
      <c r="G1030" s="1"/>
      <c r="H1030" s="1"/>
      <c r="I1030" s="1"/>
      <c r="J1030" s="1"/>
      <c r="K1030" s="1"/>
      <c r="L1030" s="1"/>
      <c r="M1030" s="1"/>
      <c r="N1030" s="1"/>
      <c r="O1030" s="1"/>
      <c r="P1030" s="1"/>
      <c r="Q1030" s="1"/>
      <c r="R1030" s="1"/>
      <c r="S1030" s="1"/>
      <c r="T1030" s="1"/>
      <c r="U1030" s="1"/>
      <c r="V1030" s="1"/>
      <c r="W1030" s="1"/>
      <c r="X1030" s="1"/>
      <c r="Y1030" s="1"/>
      <c r="Z1030" s="1"/>
      <c r="AA1030" s="1"/>
      <c r="AB1030" s="1"/>
      <c r="AC1030" s="1"/>
      <c r="AD1030" s="1"/>
      <c r="AE1030" s="1"/>
      <c r="AF1030" s="1"/>
      <c r="AG1030" s="1"/>
      <c r="AH1030" s="1"/>
      <c r="AI1030" s="1"/>
      <c r="AJ1030" s="1"/>
      <c r="AK1030" s="1"/>
      <c r="AL1030" s="1"/>
      <c r="AM1030" s="1"/>
      <c r="AN1030" s="1"/>
      <c r="AO1030" s="1"/>
      <c r="AP1030" s="1"/>
      <c r="AQ1030" s="1"/>
      <c r="AR1030" s="1"/>
      <c r="AS1030" s="1"/>
      <c r="AT1030" s="1"/>
      <c r="AU1030" s="1"/>
      <c r="AV1030" s="1"/>
      <c r="AW1030" s="1"/>
      <c r="AX1030" s="1"/>
      <c r="AY1030" s="1"/>
      <c r="AZ1030" s="1"/>
      <c r="BA1030" s="1"/>
      <c r="BB1030" s="1"/>
      <c r="BC1030" s="1"/>
      <c r="BD1030" s="1"/>
      <c r="BE1030" s="1"/>
      <c r="BF1030" s="1"/>
      <c r="BG1030" s="1"/>
      <c r="BH1030" s="1"/>
      <c r="BI1030" s="1"/>
      <c r="BJ1030" s="1"/>
      <c r="BK1030" s="1"/>
      <c r="BL1030" s="1"/>
      <c r="BM1030" s="1"/>
      <c r="BN1030" s="1"/>
      <c r="BO1030" s="1"/>
      <c r="BP1030" s="1"/>
      <c r="BQ1030" s="1"/>
      <c r="BR1030" s="1"/>
      <c r="BS1030" s="1"/>
      <c r="BT1030" s="1"/>
      <c r="BU1030" s="1"/>
      <c r="BV1030" s="1"/>
      <c r="BW1030" s="1"/>
      <c r="BX1030" s="1"/>
      <c r="BY1030" s="1"/>
      <c r="BZ1030" s="1"/>
      <c r="CA1030" s="1"/>
      <c r="CB1030" s="1"/>
      <c r="CC1030" s="1"/>
      <c r="CD1030" s="1"/>
      <c r="CE1030" s="1"/>
      <c r="CF1030" s="1"/>
      <c r="CG1030" s="1"/>
      <c r="CH1030" s="1"/>
      <c r="CI1030" s="1"/>
      <c r="CJ1030" s="1"/>
      <c r="CK1030" s="1"/>
      <c r="CL1030" s="1"/>
      <c r="CM1030" s="1"/>
    </row>
    <row r="1031" spans="1:91" x14ac:dyDescent="0.4">
      <c r="A1031" s="1"/>
      <c r="B1031" s="1"/>
      <c r="C1031" s="1"/>
      <c r="D1031" s="1"/>
      <c r="E1031" s="1"/>
      <c r="F1031" s="1"/>
      <c r="G1031" s="1"/>
      <c r="H1031" s="1"/>
      <c r="I1031" s="1"/>
      <c r="J1031" s="1"/>
      <c r="K1031" s="1"/>
      <c r="L1031" s="1"/>
      <c r="M1031" s="1"/>
      <c r="N1031" s="1"/>
      <c r="O1031" s="1"/>
      <c r="P1031" s="1"/>
      <c r="Q1031" s="1"/>
      <c r="R1031" s="1"/>
      <c r="S1031" s="1"/>
      <c r="T1031" s="1"/>
      <c r="U1031" s="1"/>
      <c r="V1031" s="1"/>
      <c r="W1031" s="1"/>
      <c r="X1031" s="1"/>
      <c r="Y1031" s="1"/>
      <c r="Z1031" s="1"/>
      <c r="AA1031" s="1"/>
      <c r="AB1031" s="1"/>
      <c r="AC1031" s="1"/>
      <c r="AD1031" s="1"/>
      <c r="AE1031" s="1"/>
      <c r="AF1031" s="1"/>
      <c r="AG1031" s="1"/>
      <c r="AH1031" s="1"/>
      <c r="AI1031" s="1"/>
      <c r="AJ1031" s="1"/>
      <c r="AK1031" s="1"/>
      <c r="AL1031" s="1"/>
      <c r="AM1031" s="1"/>
      <c r="AN1031" s="1"/>
      <c r="AO1031" s="1"/>
      <c r="AP1031" s="1"/>
      <c r="AQ1031" s="1"/>
      <c r="AR1031" s="1"/>
      <c r="AS1031" s="1"/>
      <c r="AT1031" s="1"/>
      <c r="AU1031" s="1"/>
      <c r="AV1031" s="1"/>
      <c r="AW1031" s="1"/>
      <c r="AX1031" s="1"/>
      <c r="AY1031" s="1"/>
      <c r="AZ1031" s="1"/>
      <c r="BA1031" s="1"/>
      <c r="BB1031" s="1"/>
      <c r="BC1031" s="1"/>
      <c r="BD1031" s="1"/>
      <c r="BE1031" s="1"/>
      <c r="BF1031" s="1"/>
      <c r="BG1031" s="1"/>
      <c r="BH1031" s="1"/>
      <c r="BI1031" s="1"/>
      <c r="BJ1031" s="1"/>
      <c r="BK1031" s="1"/>
      <c r="BL1031" s="1"/>
      <c r="BM1031" s="1"/>
      <c r="BN1031" s="1"/>
      <c r="BO1031" s="1"/>
      <c r="BP1031" s="1"/>
      <c r="BQ1031" s="1"/>
      <c r="BR1031" s="1"/>
      <c r="BS1031" s="1"/>
      <c r="BT1031" s="1"/>
      <c r="BU1031" s="1"/>
      <c r="BV1031" s="1"/>
      <c r="BW1031" s="1"/>
      <c r="BX1031" s="1"/>
      <c r="BY1031" s="1"/>
      <c r="BZ1031" s="1"/>
      <c r="CA1031" s="1"/>
      <c r="CB1031" s="1"/>
      <c r="CC1031" s="1"/>
      <c r="CD1031" s="1"/>
      <c r="CE1031" s="1"/>
      <c r="CF1031" s="1"/>
      <c r="CG1031" s="1"/>
      <c r="CH1031" s="1"/>
      <c r="CI1031" s="1"/>
      <c r="CJ1031" s="1"/>
      <c r="CK1031" s="1"/>
      <c r="CL1031" s="1"/>
      <c r="CM1031" s="1"/>
    </row>
    <row r="1032" spans="1:91" x14ac:dyDescent="0.4">
      <c r="A1032" s="1"/>
      <c r="B1032" s="1"/>
      <c r="C1032" s="1"/>
      <c r="D1032" s="1"/>
      <c r="E1032" s="1"/>
      <c r="F1032" s="1"/>
      <c r="G1032" s="1"/>
      <c r="H1032" s="1"/>
      <c r="I1032" s="1"/>
      <c r="J1032" s="1"/>
      <c r="K1032" s="1"/>
      <c r="L1032" s="1"/>
      <c r="M1032" s="1"/>
      <c r="N1032" s="1"/>
      <c r="O1032" s="1"/>
      <c r="P1032" s="1"/>
      <c r="Q1032" s="1"/>
      <c r="R1032" s="1"/>
      <c r="S1032" s="1"/>
      <c r="T1032" s="1"/>
      <c r="U1032" s="1"/>
      <c r="V1032" s="1"/>
      <c r="W1032" s="1"/>
      <c r="X1032" s="1"/>
      <c r="Y1032" s="1"/>
      <c r="Z1032" s="1"/>
      <c r="AA1032" s="1"/>
      <c r="AB1032" s="1"/>
      <c r="AC1032" s="1"/>
      <c r="AD1032" s="1"/>
      <c r="AE1032" s="1"/>
      <c r="AF1032" s="1"/>
      <c r="AG1032" s="1"/>
      <c r="AH1032" s="1"/>
      <c r="AI1032" s="1"/>
      <c r="AJ1032" s="1"/>
      <c r="AK1032" s="1"/>
      <c r="AL1032" s="1"/>
      <c r="AM1032" s="1"/>
      <c r="AN1032" s="1"/>
      <c r="AO1032" s="1"/>
      <c r="AP1032" s="1"/>
      <c r="AQ1032" s="1"/>
      <c r="AR1032" s="1"/>
      <c r="AS1032" s="1"/>
      <c r="AT1032" s="1"/>
      <c r="AU1032" s="1"/>
      <c r="AV1032" s="1"/>
      <c r="AW1032" s="1"/>
      <c r="AX1032" s="1"/>
      <c r="AY1032" s="1"/>
      <c r="AZ1032" s="1"/>
      <c r="BA1032" s="1"/>
      <c r="BB1032" s="1"/>
      <c r="BC1032" s="1"/>
      <c r="BD1032" s="1"/>
      <c r="BE1032" s="1"/>
      <c r="BF1032" s="1"/>
      <c r="BG1032" s="1"/>
      <c r="BH1032" s="1"/>
      <c r="BI1032" s="1"/>
      <c r="BJ1032" s="1"/>
      <c r="BK1032" s="1"/>
      <c r="BL1032" s="1"/>
      <c r="BM1032" s="1"/>
      <c r="BN1032" s="1"/>
      <c r="BO1032" s="1"/>
      <c r="BP1032" s="1"/>
      <c r="BQ1032" s="1"/>
      <c r="BR1032" s="1"/>
      <c r="BS1032" s="1"/>
      <c r="BT1032" s="1"/>
      <c r="BU1032" s="1"/>
      <c r="BV1032" s="1"/>
      <c r="BW1032" s="1"/>
      <c r="BX1032" s="1"/>
      <c r="BY1032" s="1"/>
      <c r="BZ1032" s="1"/>
      <c r="CA1032" s="1"/>
      <c r="CB1032" s="1"/>
      <c r="CC1032" s="1"/>
      <c r="CD1032" s="1"/>
      <c r="CE1032" s="1"/>
      <c r="CF1032" s="1"/>
      <c r="CG1032" s="1"/>
      <c r="CH1032" s="1"/>
      <c r="CI1032" s="1"/>
      <c r="CJ1032" s="1"/>
      <c r="CK1032" s="1"/>
      <c r="CL1032" s="1"/>
      <c r="CM1032" s="1"/>
    </row>
    <row r="1033" spans="1:91" x14ac:dyDescent="0.4">
      <c r="A1033" s="1"/>
      <c r="B1033" s="1"/>
      <c r="C1033" s="1"/>
      <c r="D1033" s="1"/>
      <c r="E1033" s="1"/>
      <c r="F1033" s="1"/>
      <c r="G1033" s="1"/>
      <c r="H1033" s="1"/>
      <c r="I1033" s="1"/>
      <c r="J1033" s="1"/>
      <c r="K1033" s="1"/>
      <c r="L1033" s="1"/>
      <c r="M1033" s="1"/>
      <c r="N1033" s="1"/>
      <c r="O1033" s="1"/>
      <c r="P1033" s="1"/>
      <c r="Q1033" s="1"/>
      <c r="R1033" s="1"/>
      <c r="S1033" s="1"/>
      <c r="T1033" s="1"/>
      <c r="U1033" s="1"/>
      <c r="V1033" s="1"/>
      <c r="W1033" s="1"/>
      <c r="X1033" s="1"/>
      <c r="Y1033" s="1"/>
      <c r="Z1033" s="1"/>
      <c r="AA1033" s="1"/>
      <c r="AB1033" s="1"/>
      <c r="AC1033" s="1"/>
      <c r="AD1033" s="1"/>
      <c r="AE1033" s="1"/>
      <c r="AF1033" s="1"/>
      <c r="AG1033" s="1"/>
      <c r="AH1033" s="1"/>
      <c r="AI1033" s="1"/>
      <c r="AJ1033" s="1"/>
      <c r="AK1033" s="1"/>
      <c r="AL1033" s="1"/>
      <c r="AM1033" s="1"/>
      <c r="AN1033" s="1"/>
      <c r="AO1033" s="1"/>
      <c r="AP1033" s="1"/>
      <c r="AQ1033" s="1"/>
      <c r="AR1033" s="1"/>
      <c r="AS1033" s="1"/>
      <c r="AT1033" s="1"/>
      <c r="AU1033" s="1"/>
      <c r="AV1033" s="1"/>
      <c r="AW1033" s="1"/>
      <c r="AX1033" s="1"/>
      <c r="AY1033" s="1"/>
      <c r="AZ1033" s="1"/>
      <c r="BA1033" s="1"/>
      <c r="BB1033" s="1"/>
      <c r="BC1033" s="1"/>
      <c r="BD1033" s="1"/>
      <c r="BE1033" s="1"/>
      <c r="BF1033" s="1"/>
      <c r="BG1033" s="1"/>
      <c r="BH1033" s="1"/>
      <c r="BI1033" s="1"/>
      <c r="BJ1033" s="1"/>
      <c r="BK1033" s="1"/>
      <c r="BL1033" s="1"/>
      <c r="BM1033" s="1"/>
      <c r="BN1033" s="1"/>
      <c r="BO1033" s="1"/>
      <c r="BP1033" s="1"/>
      <c r="BQ1033" s="1"/>
      <c r="BR1033" s="1"/>
      <c r="BS1033" s="1"/>
      <c r="BT1033" s="1"/>
      <c r="BU1033" s="1"/>
      <c r="BV1033" s="1"/>
      <c r="BW1033" s="1"/>
      <c r="BX1033" s="1"/>
      <c r="BY1033" s="1"/>
      <c r="BZ1033" s="1"/>
      <c r="CA1033" s="1"/>
      <c r="CB1033" s="1"/>
      <c r="CC1033" s="1"/>
      <c r="CD1033" s="1"/>
      <c r="CE1033" s="1"/>
      <c r="CF1033" s="1"/>
      <c r="CG1033" s="1"/>
      <c r="CH1033" s="1"/>
      <c r="CI1033" s="1"/>
      <c r="CJ1033" s="1"/>
      <c r="CK1033" s="1"/>
      <c r="CL1033" s="1"/>
      <c r="CM1033" s="1"/>
    </row>
    <row r="1034" spans="1:91" x14ac:dyDescent="0.4">
      <c r="A1034" s="1"/>
      <c r="B1034" s="1"/>
      <c r="C1034" s="1"/>
      <c r="D1034" s="1"/>
      <c r="E1034" s="1"/>
      <c r="F1034" s="1"/>
      <c r="G1034" s="1"/>
      <c r="H1034" s="1"/>
      <c r="I1034" s="1"/>
      <c r="J1034" s="1"/>
      <c r="K1034" s="1"/>
      <c r="L1034" s="1"/>
      <c r="M1034" s="1"/>
      <c r="N1034" s="1"/>
      <c r="O1034" s="1"/>
      <c r="P1034" s="1"/>
      <c r="Q1034" s="1"/>
      <c r="R1034" s="1"/>
      <c r="S1034" s="1"/>
      <c r="T1034" s="1"/>
      <c r="U1034" s="1"/>
      <c r="V1034" s="1"/>
      <c r="W1034" s="1"/>
      <c r="X1034" s="1"/>
      <c r="Y1034" s="1"/>
      <c r="Z1034" s="1"/>
      <c r="AA1034" s="1"/>
      <c r="AB1034" s="1"/>
      <c r="AC1034" s="1"/>
      <c r="AD1034" s="1"/>
      <c r="AE1034" s="1"/>
      <c r="AF1034" s="1"/>
      <c r="AG1034" s="1"/>
      <c r="AH1034" s="1"/>
      <c r="AI1034" s="1"/>
      <c r="AJ1034" s="1"/>
      <c r="AK1034" s="1"/>
      <c r="AL1034" s="1"/>
      <c r="AM1034" s="1"/>
      <c r="AN1034" s="1"/>
      <c r="AO1034" s="1"/>
      <c r="AP1034" s="1"/>
      <c r="AQ1034" s="1"/>
      <c r="AR1034" s="1"/>
      <c r="AS1034" s="1"/>
      <c r="AT1034" s="1"/>
      <c r="AU1034" s="1"/>
      <c r="AV1034" s="1"/>
      <c r="AW1034" s="1"/>
      <c r="AX1034" s="1"/>
      <c r="AY1034" s="1"/>
      <c r="AZ1034" s="1"/>
      <c r="BA1034" s="1"/>
      <c r="BB1034" s="1"/>
      <c r="BC1034" s="1"/>
      <c r="BD1034" s="1"/>
      <c r="BE1034" s="1"/>
      <c r="BF1034" s="1"/>
      <c r="BG1034" s="1"/>
      <c r="BH1034" s="1"/>
      <c r="BI1034" s="1"/>
      <c r="BJ1034" s="1"/>
      <c r="BK1034" s="1"/>
      <c r="BL1034" s="1"/>
      <c r="BM1034" s="1"/>
      <c r="BN1034" s="1"/>
      <c r="BO1034" s="1"/>
      <c r="BP1034" s="1"/>
      <c r="BQ1034" s="1"/>
      <c r="BR1034" s="1"/>
      <c r="BS1034" s="1"/>
      <c r="BT1034" s="1"/>
      <c r="BU1034" s="1"/>
      <c r="BV1034" s="1"/>
      <c r="BW1034" s="1"/>
      <c r="BX1034" s="1"/>
      <c r="BY1034" s="1"/>
      <c r="BZ1034" s="1"/>
      <c r="CA1034" s="1"/>
      <c r="CB1034" s="1"/>
      <c r="CC1034" s="1"/>
      <c r="CD1034" s="1"/>
      <c r="CE1034" s="1"/>
      <c r="CF1034" s="1"/>
      <c r="CG1034" s="1"/>
      <c r="CH1034" s="1"/>
      <c r="CI1034" s="1"/>
      <c r="CJ1034" s="1"/>
      <c r="CK1034" s="1"/>
      <c r="CL1034" s="1"/>
      <c r="CM1034" s="1"/>
    </row>
    <row r="1035" spans="1:91" x14ac:dyDescent="0.4">
      <c r="A1035" s="1"/>
      <c r="B1035" s="1"/>
      <c r="C1035" s="1"/>
      <c r="D1035" s="1"/>
      <c r="E1035" s="1"/>
      <c r="F1035" s="1"/>
      <c r="G1035" s="1"/>
      <c r="H1035" s="1"/>
      <c r="I1035" s="1"/>
      <c r="J1035" s="1"/>
      <c r="K1035" s="1"/>
      <c r="L1035" s="1"/>
      <c r="M1035" s="1"/>
      <c r="N1035" s="1"/>
      <c r="O1035" s="1"/>
      <c r="P1035" s="1"/>
      <c r="Q1035" s="1"/>
      <c r="R1035" s="1"/>
      <c r="S1035" s="1"/>
      <c r="T1035" s="1"/>
      <c r="U1035" s="1"/>
      <c r="V1035" s="1"/>
      <c r="W1035" s="1"/>
      <c r="X1035" s="1"/>
      <c r="Y1035" s="1"/>
      <c r="Z1035" s="1"/>
      <c r="AA1035" s="1"/>
      <c r="AB1035" s="1"/>
      <c r="AC1035" s="1"/>
      <c r="AD1035" s="1"/>
      <c r="AE1035" s="1"/>
      <c r="AF1035" s="1"/>
      <c r="AG1035" s="1"/>
      <c r="AH1035" s="1"/>
      <c r="AI1035" s="1"/>
      <c r="AJ1035" s="1"/>
      <c r="AK1035" s="1"/>
      <c r="AL1035" s="1"/>
      <c r="AM1035" s="1"/>
      <c r="AN1035" s="1"/>
      <c r="AO1035" s="1"/>
      <c r="AP1035" s="1"/>
      <c r="AQ1035" s="1"/>
      <c r="AR1035" s="1"/>
      <c r="AS1035" s="1"/>
      <c r="AT1035" s="1"/>
      <c r="AU1035" s="1"/>
      <c r="AV1035" s="1"/>
      <c r="AW1035" s="1"/>
      <c r="AX1035" s="1"/>
      <c r="AY1035" s="1"/>
      <c r="AZ1035" s="1"/>
      <c r="BA1035" s="1"/>
      <c r="BB1035" s="1"/>
      <c r="BC1035" s="1"/>
      <c r="BD1035" s="1"/>
      <c r="BE1035" s="1"/>
      <c r="BF1035" s="1"/>
      <c r="BG1035" s="1"/>
      <c r="BH1035" s="1"/>
      <c r="BI1035" s="1"/>
      <c r="BJ1035" s="1"/>
      <c r="BK1035" s="1"/>
      <c r="BL1035" s="1"/>
      <c r="BM1035" s="1"/>
      <c r="BN1035" s="1"/>
      <c r="BO1035" s="1"/>
      <c r="BP1035" s="1"/>
      <c r="BQ1035" s="1"/>
      <c r="BR1035" s="1"/>
      <c r="BS1035" s="1"/>
      <c r="BT1035" s="1"/>
      <c r="BU1035" s="1"/>
      <c r="BV1035" s="1"/>
      <c r="BW1035" s="1"/>
      <c r="BX1035" s="1"/>
      <c r="BY1035" s="1"/>
      <c r="BZ1035" s="1"/>
      <c r="CA1035" s="1"/>
      <c r="CB1035" s="1"/>
      <c r="CC1035" s="1"/>
      <c r="CD1035" s="1"/>
      <c r="CE1035" s="1"/>
      <c r="CF1035" s="1"/>
      <c r="CG1035" s="1"/>
      <c r="CH1035" s="1"/>
      <c r="CI1035" s="1"/>
      <c r="CJ1035" s="1"/>
      <c r="CK1035" s="1"/>
      <c r="CL1035" s="1"/>
      <c r="CM1035" s="1"/>
    </row>
    <row r="1036" spans="1:91" x14ac:dyDescent="0.4">
      <c r="A1036" s="1"/>
      <c r="B1036" s="1"/>
      <c r="C1036" s="1"/>
      <c r="D1036" s="1"/>
      <c r="E1036" s="1"/>
      <c r="F1036" s="1"/>
      <c r="G1036" s="1"/>
      <c r="H1036" s="1"/>
      <c r="I1036" s="1"/>
      <c r="J1036" s="1"/>
      <c r="K1036" s="1"/>
      <c r="L1036" s="1"/>
      <c r="M1036" s="1"/>
      <c r="N1036" s="1"/>
      <c r="O1036" s="1"/>
      <c r="P1036" s="1"/>
      <c r="Q1036" s="1"/>
      <c r="R1036" s="1"/>
      <c r="S1036" s="1"/>
      <c r="T1036" s="1"/>
      <c r="U1036" s="1"/>
      <c r="V1036" s="1"/>
      <c r="W1036" s="1"/>
      <c r="X1036" s="1"/>
      <c r="Y1036" s="1"/>
      <c r="Z1036" s="1"/>
      <c r="AA1036" s="1"/>
      <c r="AB1036" s="1"/>
      <c r="AC1036" s="1"/>
      <c r="AD1036" s="1"/>
      <c r="AE1036" s="1"/>
      <c r="AF1036" s="1"/>
      <c r="AG1036" s="1"/>
      <c r="AH1036" s="1"/>
      <c r="AI1036" s="1"/>
      <c r="AJ1036" s="1"/>
      <c r="AK1036" s="1"/>
      <c r="AL1036" s="1"/>
      <c r="AM1036" s="1"/>
      <c r="AN1036" s="1"/>
      <c r="AO1036" s="1"/>
      <c r="AP1036" s="1"/>
      <c r="AQ1036" s="1"/>
      <c r="AR1036" s="1"/>
      <c r="AS1036" s="1"/>
      <c r="AT1036" s="1"/>
      <c r="AU1036" s="1"/>
      <c r="AV1036" s="1"/>
      <c r="AW1036" s="1"/>
      <c r="AX1036" s="1"/>
      <c r="AY1036" s="1"/>
      <c r="AZ1036" s="1"/>
      <c r="BA1036" s="1"/>
      <c r="BB1036" s="1"/>
      <c r="BC1036" s="1"/>
      <c r="BD1036" s="1"/>
      <c r="BE1036" s="1"/>
      <c r="BF1036" s="1"/>
      <c r="BG1036" s="1"/>
      <c r="BH1036" s="1"/>
      <c r="BI1036" s="1"/>
      <c r="BJ1036" s="1"/>
      <c r="BK1036" s="1"/>
      <c r="BL1036" s="1"/>
      <c r="BM1036" s="1"/>
      <c r="BN1036" s="1"/>
      <c r="BO1036" s="1"/>
      <c r="BP1036" s="1"/>
      <c r="BQ1036" s="1"/>
      <c r="BR1036" s="1"/>
      <c r="BS1036" s="1"/>
      <c r="BT1036" s="1"/>
      <c r="BU1036" s="1"/>
      <c r="BV1036" s="1"/>
      <c r="BW1036" s="1"/>
      <c r="BX1036" s="1"/>
      <c r="BY1036" s="1"/>
      <c r="BZ1036" s="1"/>
      <c r="CA1036" s="1"/>
      <c r="CB1036" s="1"/>
      <c r="CC1036" s="1"/>
      <c r="CD1036" s="1"/>
      <c r="CE1036" s="1"/>
      <c r="CF1036" s="1"/>
      <c r="CG1036" s="1"/>
      <c r="CH1036" s="1"/>
      <c r="CI1036" s="1"/>
      <c r="CJ1036" s="1"/>
      <c r="CK1036" s="1"/>
      <c r="CL1036" s="1"/>
      <c r="CM1036" s="1"/>
    </row>
    <row r="1037" spans="1:91" x14ac:dyDescent="0.4">
      <c r="A1037" s="1"/>
      <c r="B1037" s="1"/>
      <c r="C1037" s="1"/>
      <c r="D1037" s="1"/>
      <c r="E1037" s="1"/>
      <c r="F1037" s="1"/>
      <c r="G1037" s="1"/>
      <c r="H1037" s="1"/>
      <c r="I1037" s="1"/>
      <c r="J1037" s="1"/>
      <c r="K1037" s="1"/>
      <c r="L1037" s="1"/>
      <c r="M1037" s="1"/>
      <c r="N1037" s="1"/>
      <c r="O1037" s="1"/>
      <c r="P1037" s="1"/>
      <c r="Q1037" s="1"/>
      <c r="R1037" s="1"/>
      <c r="S1037" s="1"/>
      <c r="T1037" s="1"/>
      <c r="U1037" s="1"/>
      <c r="V1037" s="1"/>
      <c r="W1037" s="1"/>
      <c r="X1037" s="1"/>
      <c r="Y1037" s="1"/>
      <c r="Z1037" s="1"/>
      <c r="AA1037" s="1"/>
      <c r="AB1037" s="1"/>
      <c r="AC1037" s="1"/>
      <c r="AD1037" s="1"/>
      <c r="AE1037" s="1"/>
      <c r="AF1037" s="1"/>
      <c r="AG1037" s="1"/>
      <c r="AH1037" s="1"/>
      <c r="AI1037" s="1"/>
      <c r="AJ1037" s="1"/>
      <c r="AK1037" s="1"/>
      <c r="AL1037" s="1"/>
      <c r="AM1037" s="1"/>
      <c r="AN1037" s="1"/>
      <c r="AO1037" s="1"/>
      <c r="AP1037" s="1"/>
      <c r="AQ1037" s="1"/>
      <c r="AR1037" s="1"/>
      <c r="AS1037" s="1"/>
      <c r="AT1037" s="1"/>
      <c r="AU1037" s="1"/>
      <c r="AV1037" s="1"/>
      <c r="AW1037" s="1"/>
      <c r="AX1037" s="1"/>
      <c r="AY1037" s="1"/>
      <c r="AZ1037" s="1"/>
      <c r="BA1037" s="1"/>
      <c r="BB1037" s="1"/>
      <c r="BC1037" s="1"/>
      <c r="BD1037" s="1"/>
      <c r="BE1037" s="1"/>
      <c r="BF1037" s="1"/>
      <c r="BG1037" s="1"/>
      <c r="BH1037" s="1"/>
      <c r="BI1037" s="1"/>
      <c r="BJ1037" s="1"/>
      <c r="BK1037" s="1"/>
      <c r="BL1037" s="1"/>
      <c r="BM1037" s="1"/>
      <c r="BN1037" s="1"/>
      <c r="BO1037" s="1"/>
      <c r="BP1037" s="1"/>
      <c r="BQ1037" s="1"/>
      <c r="BR1037" s="1"/>
      <c r="BS1037" s="1"/>
      <c r="BT1037" s="1"/>
      <c r="BU1037" s="1"/>
      <c r="BV1037" s="1"/>
      <c r="BW1037" s="1"/>
      <c r="BX1037" s="1"/>
      <c r="BY1037" s="1"/>
      <c r="BZ1037" s="1"/>
      <c r="CA1037" s="1"/>
      <c r="CB1037" s="1"/>
      <c r="CC1037" s="1"/>
      <c r="CD1037" s="1"/>
      <c r="CE1037" s="1"/>
      <c r="CF1037" s="1"/>
      <c r="CG1037" s="1"/>
      <c r="CH1037" s="1"/>
      <c r="CI1037" s="1"/>
      <c r="CJ1037" s="1"/>
      <c r="CK1037" s="1"/>
      <c r="CL1037" s="1"/>
      <c r="CM1037" s="1"/>
    </row>
    <row r="1038" spans="1:91" x14ac:dyDescent="0.4">
      <c r="A1038" s="1"/>
      <c r="B1038" s="1"/>
      <c r="C1038" s="1"/>
      <c r="D1038" s="1"/>
      <c r="E1038" s="1"/>
      <c r="F1038" s="1"/>
      <c r="G1038" s="1"/>
      <c r="H1038" s="1"/>
      <c r="I1038" s="1"/>
      <c r="J1038" s="1"/>
      <c r="K1038" s="1"/>
      <c r="L1038" s="1"/>
      <c r="M1038" s="1"/>
      <c r="N1038" s="1"/>
      <c r="O1038" s="1"/>
      <c r="P1038" s="1"/>
      <c r="Q1038" s="1"/>
      <c r="R1038" s="1"/>
      <c r="S1038" s="1"/>
      <c r="T1038" s="1"/>
      <c r="U1038" s="1"/>
      <c r="V1038" s="1"/>
      <c r="W1038" s="1"/>
      <c r="X1038" s="1"/>
      <c r="Y1038" s="1"/>
      <c r="Z1038" s="1"/>
      <c r="AA1038" s="1"/>
      <c r="AB1038" s="1"/>
      <c r="AC1038" s="1"/>
      <c r="AD1038" s="1"/>
      <c r="AE1038" s="1"/>
      <c r="AF1038" s="1"/>
      <c r="AG1038" s="1"/>
      <c r="AH1038" s="1"/>
      <c r="AI1038" s="1"/>
      <c r="AJ1038" s="1"/>
      <c r="AK1038" s="1"/>
      <c r="AL1038" s="1"/>
      <c r="AM1038" s="1"/>
      <c r="AN1038" s="1"/>
      <c r="AO1038" s="1"/>
      <c r="AP1038" s="1"/>
      <c r="AQ1038" s="1"/>
      <c r="AR1038" s="1"/>
      <c r="AS1038" s="1"/>
      <c r="AT1038" s="1"/>
      <c r="AU1038" s="1"/>
      <c r="AV1038" s="1"/>
      <c r="AW1038" s="1"/>
      <c r="AX1038" s="1"/>
      <c r="AY1038" s="1"/>
      <c r="AZ1038" s="1"/>
      <c r="BA1038" s="1"/>
      <c r="BB1038" s="1"/>
      <c r="BC1038" s="1"/>
      <c r="BD1038" s="1"/>
      <c r="BE1038" s="1"/>
      <c r="BF1038" s="1"/>
      <c r="BG1038" s="1"/>
      <c r="BH1038" s="1"/>
      <c r="BI1038" s="1"/>
      <c r="BJ1038" s="1"/>
      <c r="BK1038" s="1"/>
      <c r="BL1038" s="1"/>
      <c r="BM1038" s="1"/>
      <c r="BN1038" s="1"/>
      <c r="BO1038" s="1"/>
      <c r="BP1038" s="1"/>
      <c r="BQ1038" s="1"/>
      <c r="BR1038" s="1"/>
      <c r="BS1038" s="1"/>
      <c r="BT1038" s="1"/>
      <c r="BU1038" s="1"/>
      <c r="BV1038" s="1"/>
      <c r="BW1038" s="1"/>
      <c r="BX1038" s="1"/>
      <c r="BY1038" s="1"/>
      <c r="BZ1038" s="1"/>
      <c r="CA1038" s="1"/>
      <c r="CB1038" s="1"/>
      <c r="CC1038" s="1"/>
      <c r="CD1038" s="1"/>
      <c r="CE1038" s="1"/>
      <c r="CF1038" s="1"/>
      <c r="CG1038" s="1"/>
      <c r="CH1038" s="1"/>
      <c r="CI1038" s="1"/>
      <c r="CJ1038" s="1"/>
      <c r="CK1038" s="1"/>
      <c r="CL1038" s="1"/>
      <c r="CM1038" s="1"/>
    </row>
    <row r="1039" spans="1:91" x14ac:dyDescent="0.4">
      <c r="A1039" s="1"/>
      <c r="B1039" s="1"/>
      <c r="C1039" s="1"/>
      <c r="D1039" s="1"/>
      <c r="E1039" s="1"/>
      <c r="F1039" s="1"/>
      <c r="G1039" s="1"/>
      <c r="H1039" s="1"/>
      <c r="I1039" s="1"/>
      <c r="J1039" s="1"/>
      <c r="K1039" s="1"/>
      <c r="L1039" s="1"/>
      <c r="M1039" s="1"/>
      <c r="N1039" s="1"/>
      <c r="O1039" s="1"/>
      <c r="P1039" s="1"/>
      <c r="Q1039" s="1"/>
      <c r="R1039" s="1"/>
      <c r="S1039" s="1"/>
      <c r="T1039" s="1"/>
      <c r="U1039" s="1"/>
      <c r="V1039" s="1"/>
      <c r="W1039" s="1"/>
      <c r="X1039" s="1"/>
      <c r="Y1039" s="1"/>
      <c r="Z1039" s="1"/>
      <c r="AA1039" s="1"/>
      <c r="AB1039" s="1"/>
      <c r="AC1039" s="1"/>
      <c r="AD1039" s="1"/>
      <c r="AE1039" s="1"/>
      <c r="AF1039" s="1"/>
      <c r="AG1039" s="1"/>
      <c r="AH1039" s="1"/>
      <c r="AI1039" s="1"/>
      <c r="AJ1039" s="1"/>
      <c r="AK1039" s="1"/>
      <c r="AL1039" s="1"/>
      <c r="AM1039" s="1"/>
      <c r="AN1039" s="1"/>
      <c r="AO1039" s="1"/>
      <c r="AP1039" s="1"/>
      <c r="AQ1039" s="1"/>
      <c r="AR1039" s="1"/>
      <c r="AS1039" s="1"/>
      <c r="AT1039" s="1"/>
      <c r="AU1039" s="1"/>
      <c r="AV1039" s="1"/>
      <c r="AW1039" s="1"/>
      <c r="AX1039" s="1"/>
      <c r="AY1039" s="1"/>
      <c r="AZ1039" s="1"/>
      <c r="BA1039" s="1"/>
      <c r="BB1039" s="1"/>
      <c r="BC1039" s="1"/>
      <c r="BD1039" s="1"/>
      <c r="BE1039" s="1"/>
      <c r="BF1039" s="1"/>
      <c r="BG1039" s="1"/>
      <c r="BH1039" s="1"/>
      <c r="BI1039" s="1"/>
      <c r="BJ1039" s="1"/>
      <c r="BK1039" s="1"/>
      <c r="BL1039" s="1"/>
      <c r="BM1039" s="1"/>
      <c r="BN1039" s="1"/>
      <c r="BO1039" s="1"/>
      <c r="BP1039" s="1"/>
      <c r="BQ1039" s="1"/>
      <c r="BR1039" s="1"/>
      <c r="BS1039" s="1"/>
      <c r="BT1039" s="1"/>
      <c r="BU1039" s="1"/>
      <c r="BV1039" s="1"/>
      <c r="BW1039" s="1"/>
      <c r="BX1039" s="1"/>
      <c r="BY1039" s="1"/>
      <c r="BZ1039" s="1"/>
      <c r="CA1039" s="1"/>
      <c r="CB1039" s="1"/>
      <c r="CC1039" s="1"/>
      <c r="CD1039" s="1"/>
      <c r="CE1039" s="1"/>
      <c r="CF1039" s="1"/>
      <c r="CG1039" s="1"/>
      <c r="CH1039" s="1"/>
      <c r="CI1039" s="1"/>
      <c r="CJ1039" s="1"/>
      <c r="CK1039" s="1"/>
      <c r="CL1039" s="1"/>
      <c r="CM1039" s="1"/>
    </row>
    <row r="1040" spans="1:91" x14ac:dyDescent="0.4">
      <c r="A1040" s="1"/>
      <c r="B1040" s="1"/>
      <c r="C1040" s="1"/>
      <c r="D1040" s="1"/>
      <c r="E1040" s="1"/>
      <c r="F1040" s="1"/>
      <c r="G1040" s="1"/>
      <c r="H1040" s="1"/>
      <c r="I1040" s="1"/>
      <c r="J1040" s="1"/>
      <c r="K1040" s="1"/>
      <c r="L1040" s="1"/>
      <c r="M1040" s="1"/>
      <c r="N1040" s="1"/>
      <c r="O1040" s="1"/>
      <c r="P1040" s="1"/>
      <c r="Q1040" s="1"/>
      <c r="R1040" s="1"/>
      <c r="S1040" s="1"/>
      <c r="T1040" s="1"/>
      <c r="U1040" s="1"/>
      <c r="V1040" s="1"/>
      <c r="W1040" s="1"/>
      <c r="X1040" s="1"/>
      <c r="Y1040" s="1"/>
      <c r="Z1040" s="1"/>
      <c r="AA1040" s="1"/>
      <c r="AB1040" s="1"/>
      <c r="AC1040" s="1"/>
      <c r="AD1040" s="1"/>
      <c r="AE1040" s="1"/>
      <c r="AF1040" s="1"/>
      <c r="AG1040" s="1"/>
      <c r="AH1040" s="1"/>
      <c r="AI1040" s="1"/>
      <c r="AJ1040" s="1"/>
      <c r="AK1040" s="1"/>
      <c r="AL1040" s="1"/>
      <c r="AM1040" s="1"/>
      <c r="AN1040" s="1"/>
      <c r="AO1040" s="1"/>
      <c r="AP1040" s="1"/>
      <c r="AQ1040" s="1"/>
      <c r="AR1040" s="1"/>
      <c r="AS1040" s="1"/>
      <c r="AT1040" s="1"/>
      <c r="AU1040" s="1"/>
      <c r="AV1040" s="1"/>
      <c r="AW1040" s="1"/>
      <c r="AX1040" s="1"/>
      <c r="AY1040" s="1"/>
      <c r="AZ1040" s="1"/>
      <c r="BA1040" s="1"/>
      <c r="BB1040" s="1"/>
      <c r="BC1040" s="1"/>
      <c r="BD1040" s="1"/>
      <c r="BE1040" s="1"/>
      <c r="BF1040" s="1"/>
      <c r="BG1040" s="1"/>
      <c r="BH1040" s="1"/>
      <c r="BI1040" s="1"/>
      <c r="BJ1040" s="1"/>
      <c r="BK1040" s="1"/>
      <c r="BL1040" s="1"/>
      <c r="BM1040" s="1"/>
      <c r="BN1040" s="1"/>
      <c r="BO1040" s="1"/>
      <c r="BP1040" s="1"/>
      <c r="BQ1040" s="1"/>
      <c r="BR1040" s="1"/>
      <c r="BS1040" s="1"/>
      <c r="BT1040" s="1"/>
      <c r="BU1040" s="1"/>
      <c r="BV1040" s="1"/>
      <c r="BW1040" s="1"/>
      <c r="BX1040" s="1"/>
      <c r="BY1040" s="1"/>
      <c r="BZ1040" s="1"/>
      <c r="CA1040" s="1"/>
      <c r="CB1040" s="1"/>
      <c r="CC1040" s="1"/>
      <c r="CD1040" s="1"/>
      <c r="CE1040" s="1"/>
      <c r="CF1040" s="1"/>
      <c r="CG1040" s="1"/>
      <c r="CH1040" s="1"/>
      <c r="CI1040" s="1"/>
      <c r="CJ1040" s="1"/>
      <c r="CK1040" s="1"/>
      <c r="CL1040" s="1"/>
      <c r="CM1040" s="1"/>
    </row>
    <row r="1041" spans="1:91" x14ac:dyDescent="0.4">
      <c r="A1041" s="1"/>
      <c r="B1041" s="1"/>
      <c r="C1041" s="1"/>
      <c r="D1041" s="1"/>
      <c r="E1041" s="1"/>
      <c r="F1041" s="1"/>
      <c r="G1041" s="1"/>
      <c r="H1041" s="1"/>
      <c r="I1041" s="1"/>
      <c r="J1041" s="1"/>
      <c r="K1041" s="1"/>
      <c r="L1041" s="1"/>
      <c r="M1041" s="1"/>
      <c r="N1041" s="1"/>
      <c r="O1041" s="1"/>
      <c r="P1041" s="1"/>
      <c r="Q1041" s="1"/>
      <c r="R1041" s="1"/>
      <c r="S1041" s="1"/>
      <c r="T1041" s="1"/>
      <c r="U1041" s="1"/>
      <c r="V1041" s="1"/>
      <c r="W1041" s="1"/>
      <c r="X1041" s="1"/>
      <c r="Y1041" s="1"/>
      <c r="Z1041" s="1"/>
      <c r="AA1041" s="1"/>
      <c r="AB1041" s="1"/>
      <c r="AC1041" s="1"/>
      <c r="AD1041" s="1"/>
      <c r="AE1041" s="1"/>
      <c r="AF1041" s="1"/>
      <c r="AG1041" s="1"/>
      <c r="AH1041" s="1"/>
      <c r="AI1041" s="1"/>
      <c r="AJ1041" s="1"/>
      <c r="AK1041" s="1"/>
      <c r="AL1041" s="1"/>
      <c r="AM1041" s="1"/>
      <c r="AN1041" s="1"/>
      <c r="AO1041" s="1"/>
      <c r="AP1041" s="1"/>
      <c r="AQ1041" s="1"/>
      <c r="AR1041" s="1"/>
      <c r="AS1041" s="1"/>
      <c r="AT1041" s="1"/>
      <c r="AU1041" s="1"/>
      <c r="AV1041" s="1"/>
      <c r="AW1041" s="1"/>
      <c r="AX1041" s="1"/>
      <c r="AY1041" s="1"/>
      <c r="AZ1041" s="1"/>
      <c r="BA1041" s="1"/>
      <c r="BB1041" s="1"/>
      <c r="BC1041" s="1"/>
      <c r="BD1041" s="1"/>
      <c r="BE1041" s="1"/>
      <c r="BF1041" s="1"/>
      <c r="BG1041" s="1"/>
      <c r="BH1041" s="1"/>
      <c r="BI1041" s="1"/>
      <c r="BJ1041" s="1"/>
      <c r="BK1041" s="1"/>
      <c r="BL1041" s="1"/>
      <c r="BM1041" s="1"/>
      <c r="BN1041" s="1"/>
      <c r="BO1041" s="1"/>
      <c r="BP1041" s="1"/>
      <c r="BQ1041" s="1"/>
      <c r="BR1041" s="1"/>
      <c r="BS1041" s="1"/>
      <c r="BT1041" s="1"/>
      <c r="BU1041" s="1"/>
      <c r="BV1041" s="1"/>
      <c r="BW1041" s="1"/>
      <c r="BX1041" s="1"/>
      <c r="BY1041" s="1"/>
      <c r="BZ1041" s="1"/>
      <c r="CA1041" s="1"/>
      <c r="CB1041" s="1"/>
      <c r="CC1041" s="1"/>
      <c r="CD1041" s="1"/>
      <c r="CE1041" s="1"/>
      <c r="CF1041" s="1"/>
      <c r="CG1041" s="1"/>
      <c r="CH1041" s="1"/>
      <c r="CI1041" s="1"/>
      <c r="CJ1041" s="1"/>
      <c r="CK1041" s="1"/>
      <c r="CL1041" s="1"/>
      <c r="CM1041" s="1"/>
    </row>
    <row r="1042" spans="1:91" x14ac:dyDescent="0.4">
      <c r="A1042" s="1"/>
      <c r="B1042" s="1"/>
      <c r="C1042" s="1"/>
      <c r="D1042" s="1"/>
      <c r="E1042" s="1"/>
      <c r="F1042" s="1"/>
      <c r="G1042" s="1"/>
      <c r="H1042" s="1"/>
      <c r="I1042" s="1"/>
      <c r="J1042" s="1"/>
      <c r="K1042" s="1"/>
      <c r="L1042" s="1"/>
      <c r="M1042" s="1"/>
      <c r="N1042" s="1"/>
      <c r="O1042" s="1"/>
      <c r="P1042" s="1"/>
      <c r="Q1042" s="1"/>
      <c r="R1042" s="1"/>
      <c r="S1042" s="1"/>
      <c r="T1042" s="1"/>
      <c r="U1042" s="1"/>
      <c r="V1042" s="1"/>
      <c r="W1042" s="1"/>
      <c r="X1042" s="1"/>
      <c r="Y1042" s="1"/>
      <c r="Z1042" s="1"/>
      <c r="AA1042" s="1"/>
      <c r="AB1042" s="1"/>
      <c r="AC1042" s="1"/>
      <c r="AD1042" s="1"/>
      <c r="AE1042" s="1"/>
      <c r="AF1042" s="1"/>
      <c r="AG1042" s="1"/>
      <c r="AH1042" s="1"/>
      <c r="AI1042" s="1"/>
      <c r="AJ1042" s="1"/>
      <c r="AK1042" s="1"/>
      <c r="AL1042" s="1"/>
      <c r="AM1042" s="1"/>
      <c r="AN1042" s="1"/>
      <c r="AO1042" s="1"/>
      <c r="AP1042" s="1"/>
      <c r="AQ1042" s="1"/>
      <c r="AR1042" s="1"/>
      <c r="AS1042" s="1"/>
      <c r="AT1042" s="1"/>
      <c r="AU1042" s="1"/>
      <c r="AV1042" s="1"/>
      <c r="AW1042" s="1"/>
      <c r="AX1042" s="1"/>
      <c r="AY1042" s="1"/>
      <c r="AZ1042" s="1"/>
      <c r="BA1042" s="1"/>
      <c r="BB1042" s="1"/>
      <c r="BC1042" s="1"/>
      <c r="BD1042" s="1"/>
      <c r="BE1042" s="1"/>
      <c r="BF1042" s="1"/>
      <c r="BG1042" s="1"/>
      <c r="BH1042" s="1"/>
      <c r="BI1042" s="1"/>
      <c r="BJ1042" s="1"/>
      <c r="BK1042" s="1"/>
      <c r="BL1042" s="1"/>
      <c r="BM1042" s="1"/>
      <c r="BN1042" s="1"/>
      <c r="BO1042" s="1"/>
      <c r="BP1042" s="1"/>
      <c r="BQ1042" s="1"/>
      <c r="BR1042" s="1"/>
      <c r="BS1042" s="1"/>
      <c r="BT1042" s="1"/>
      <c r="BU1042" s="1"/>
      <c r="BV1042" s="1"/>
      <c r="BW1042" s="1"/>
      <c r="BX1042" s="1"/>
      <c r="BY1042" s="1"/>
      <c r="BZ1042" s="1"/>
      <c r="CA1042" s="1"/>
      <c r="CB1042" s="1"/>
      <c r="CC1042" s="1"/>
      <c r="CD1042" s="1"/>
      <c r="CE1042" s="1"/>
      <c r="CF1042" s="1"/>
      <c r="CG1042" s="1"/>
      <c r="CH1042" s="1"/>
      <c r="CI1042" s="1"/>
      <c r="CJ1042" s="1"/>
      <c r="CK1042" s="1"/>
      <c r="CL1042" s="1"/>
      <c r="CM1042" s="1"/>
    </row>
    <row r="1043" spans="1:91" x14ac:dyDescent="0.4">
      <c r="A1043" s="1"/>
      <c r="B1043" s="1"/>
      <c r="C1043" s="1"/>
      <c r="D1043" s="1"/>
      <c r="E1043" s="1"/>
      <c r="F1043" s="1"/>
      <c r="G1043" s="1"/>
      <c r="H1043" s="1"/>
      <c r="I1043" s="1"/>
      <c r="J1043" s="1"/>
      <c r="K1043" s="1"/>
      <c r="L1043" s="1"/>
      <c r="M1043" s="1"/>
      <c r="N1043" s="1"/>
      <c r="O1043" s="1"/>
      <c r="P1043" s="1"/>
      <c r="Q1043" s="1"/>
      <c r="R1043" s="1"/>
      <c r="S1043" s="1"/>
      <c r="T1043" s="1"/>
      <c r="U1043" s="1"/>
      <c r="V1043" s="1"/>
      <c r="W1043" s="1"/>
      <c r="X1043" s="1"/>
      <c r="Y1043" s="1"/>
      <c r="Z1043" s="1"/>
      <c r="AA1043" s="1"/>
      <c r="AB1043" s="1"/>
      <c r="AC1043" s="1"/>
      <c r="AD1043" s="1"/>
      <c r="AE1043" s="1"/>
      <c r="AF1043" s="1"/>
      <c r="AG1043" s="1"/>
      <c r="AH1043" s="1"/>
      <c r="AI1043" s="1"/>
      <c r="AJ1043" s="1"/>
      <c r="AK1043" s="1"/>
      <c r="AL1043" s="1"/>
      <c r="AM1043" s="1"/>
      <c r="AN1043" s="1"/>
      <c r="AO1043" s="1"/>
      <c r="AP1043" s="1"/>
      <c r="AQ1043" s="1"/>
      <c r="AR1043" s="1"/>
      <c r="AS1043" s="1"/>
      <c r="AT1043" s="1"/>
      <c r="AU1043" s="1"/>
      <c r="AV1043" s="1"/>
      <c r="AW1043" s="1"/>
      <c r="AX1043" s="1"/>
      <c r="AY1043" s="1"/>
      <c r="AZ1043" s="1"/>
      <c r="BA1043" s="1"/>
      <c r="BB1043" s="1"/>
      <c r="BC1043" s="1"/>
      <c r="BD1043" s="1"/>
      <c r="BE1043" s="1"/>
      <c r="BF1043" s="1"/>
      <c r="BG1043" s="1"/>
      <c r="BH1043" s="1"/>
      <c r="BI1043" s="1"/>
      <c r="BJ1043" s="1"/>
      <c r="BK1043" s="1"/>
      <c r="BL1043" s="1"/>
      <c r="BM1043" s="1"/>
      <c r="BN1043" s="1"/>
      <c r="BO1043" s="1"/>
      <c r="BP1043" s="1"/>
      <c r="BQ1043" s="1"/>
      <c r="BR1043" s="1"/>
      <c r="BS1043" s="1"/>
      <c r="BT1043" s="1"/>
      <c r="BU1043" s="1"/>
      <c r="BV1043" s="1"/>
      <c r="BW1043" s="1"/>
      <c r="BX1043" s="1"/>
      <c r="BY1043" s="1"/>
      <c r="BZ1043" s="1"/>
      <c r="CA1043" s="1"/>
      <c r="CB1043" s="1"/>
      <c r="CC1043" s="1"/>
      <c r="CD1043" s="1"/>
      <c r="CE1043" s="1"/>
      <c r="CF1043" s="1"/>
      <c r="CG1043" s="1"/>
      <c r="CH1043" s="1"/>
      <c r="CI1043" s="1"/>
      <c r="CJ1043" s="1"/>
      <c r="CK1043" s="1"/>
      <c r="CL1043" s="1"/>
      <c r="CM1043" s="1"/>
    </row>
    <row r="1044" spans="1:91" x14ac:dyDescent="0.4">
      <c r="A1044" s="1"/>
      <c r="B1044" s="1"/>
      <c r="C1044" s="1"/>
      <c r="D1044" s="1"/>
      <c r="E1044" s="1"/>
      <c r="F1044" s="1"/>
      <c r="G1044" s="1"/>
      <c r="H1044" s="1"/>
      <c r="I1044" s="1"/>
      <c r="J1044" s="1"/>
      <c r="K1044" s="1"/>
      <c r="L1044" s="1"/>
      <c r="M1044" s="1"/>
      <c r="N1044" s="1"/>
      <c r="O1044" s="1"/>
      <c r="P1044" s="1"/>
      <c r="Q1044" s="1"/>
      <c r="R1044" s="1"/>
      <c r="S1044" s="1"/>
      <c r="T1044" s="1"/>
      <c r="U1044" s="1"/>
      <c r="V1044" s="1"/>
      <c r="W1044" s="1"/>
      <c r="X1044" s="1"/>
      <c r="Y1044" s="1"/>
      <c r="Z1044" s="1"/>
      <c r="AA1044" s="1"/>
      <c r="AB1044" s="1"/>
      <c r="AC1044" s="1"/>
      <c r="AD1044" s="1"/>
      <c r="AE1044" s="1"/>
      <c r="AF1044" s="1"/>
      <c r="AG1044" s="1"/>
      <c r="AH1044" s="1"/>
      <c r="AI1044" s="1"/>
      <c r="AJ1044" s="1"/>
      <c r="AK1044" s="1"/>
      <c r="AL1044" s="1"/>
      <c r="AM1044" s="1"/>
      <c r="AN1044" s="1"/>
      <c r="AO1044" s="1"/>
      <c r="AP1044" s="1"/>
      <c r="AQ1044" s="1"/>
      <c r="AR1044" s="1"/>
      <c r="AS1044" s="1"/>
      <c r="AT1044" s="1"/>
      <c r="AU1044" s="1"/>
      <c r="AV1044" s="1"/>
      <c r="AW1044" s="1"/>
      <c r="AX1044" s="1"/>
      <c r="AY1044" s="1"/>
      <c r="AZ1044" s="1"/>
      <c r="BA1044" s="1"/>
      <c r="BB1044" s="1"/>
      <c r="BC1044" s="1"/>
      <c r="BD1044" s="1"/>
      <c r="BE1044" s="1"/>
      <c r="BF1044" s="1"/>
      <c r="BG1044" s="1"/>
      <c r="BH1044" s="1"/>
      <c r="BI1044" s="1"/>
      <c r="BJ1044" s="1"/>
      <c r="BK1044" s="1"/>
      <c r="BL1044" s="1"/>
      <c r="BM1044" s="1"/>
      <c r="BN1044" s="1"/>
      <c r="BO1044" s="1"/>
      <c r="BP1044" s="1"/>
      <c r="BQ1044" s="1"/>
      <c r="BR1044" s="1"/>
      <c r="BS1044" s="1"/>
      <c r="BT1044" s="1"/>
      <c r="BU1044" s="1"/>
      <c r="BV1044" s="1"/>
      <c r="BW1044" s="1"/>
      <c r="BX1044" s="1"/>
      <c r="BY1044" s="1"/>
      <c r="BZ1044" s="1"/>
      <c r="CA1044" s="1"/>
      <c r="CB1044" s="1"/>
      <c r="CC1044" s="1"/>
      <c r="CD1044" s="1"/>
      <c r="CE1044" s="1"/>
      <c r="CF1044" s="1"/>
      <c r="CG1044" s="1"/>
      <c r="CH1044" s="1"/>
      <c r="CI1044" s="1"/>
      <c r="CJ1044" s="1"/>
      <c r="CK1044" s="1"/>
      <c r="CL1044" s="1"/>
      <c r="CM1044" s="1"/>
    </row>
    <row r="1045" spans="1:91" x14ac:dyDescent="0.4">
      <c r="A1045" s="1"/>
      <c r="B1045" s="1"/>
      <c r="C1045" s="1"/>
      <c r="D1045" s="1"/>
      <c r="E1045" s="1"/>
      <c r="F1045" s="1"/>
      <c r="G1045" s="1"/>
      <c r="H1045" s="1"/>
      <c r="I1045" s="1"/>
      <c r="J1045" s="1"/>
      <c r="K1045" s="1"/>
      <c r="L1045" s="1"/>
      <c r="M1045" s="1"/>
      <c r="N1045" s="1"/>
      <c r="O1045" s="1"/>
      <c r="P1045" s="1"/>
      <c r="Q1045" s="1"/>
      <c r="R1045" s="1"/>
      <c r="S1045" s="1"/>
      <c r="T1045" s="1"/>
      <c r="U1045" s="1"/>
      <c r="V1045" s="1"/>
      <c r="W1045" s="1"/>
      <c r="X1045" s="1"/>
      <c r="Y1045" s="1"/>
      <c r="Z1045" s="1"/>
      <c r="AA1045" s="1"/>
      <c r="AB1045" s="1"/>
      <c r="AC1045" s="1"/>
      <c r="AD1045" s="1"/>
      <c r="AE1045" s="1"/>
      <c r="AF1045" s="1"/>
      <c r="AG1045" s="1"/>
      <c r="AH1045" s="1"/>
      <c r="AI1045" s="1"/>
      <c r="AJ1045" s="1"/>
      <c r="AK1045" s="1"/>
      <c r="AL1045" s="1"/>
      <c r="AM1045" s="1"/>
      <c r="AN1045" s="1"/>
      <c r="AO1045" s="1"/>
      <c r="AP1045" s="1"/>
      <c r="AQ1045" s="1"/>
      <c r="AR1045" s="1"/>
      <c r="AS1045" s="1"/>
      <c r="AT1045" s="1"/>
      <c r="AU1045" s="1"/>
      <c r="AV1045" s="1"/>
      <c r="AW1045" s="1"/>
      <c r="AX1045" s="1"/>
      <c r="AY1045" s="1"/>
      <c r="AZ1045" s="1"/>
      <c r="BA1045" s="1"/>
      <c r="BB1045" s="1"/>
      <c r="BC1045" s="1"/>
      <c r="BD1045" s="1"/>
      <c r="BE1045" s="1"/>
      <c r="BF1045" s="1"/>
      <c r="BG1045" s="1"/>
      <c r="BH1045" s="1"/>
      <c r="BI1045" s="1"/>
      <c r="BJ1045" s="1"/>
      <c r="BK1045" s="1"/>
      <c r="BL1045" s="1"/>
      <c r="BM1045" s="1"/>
      <c r="BN1045" s="1"/>
      <c r="BO1045" s="1"/>
      <c r="BP1045" s="1"/>
      <c r="BQ1045" s="1"/>
      <c r="BR1045" s="1"/>
      <c r="BS1045" s="1"/>
      <c r="BT1045" s="1"/>
      <c r="BU1045" s="1"/>
      <c r="BV1045" s="1"/>
      <c r="BW1045" s="1"/>
      <c r="BX1045" s="1"/>
      <c r="BY1045" s="1"/>
      <c r="BZ1045" s="1"/>
      <c r="CA1045" s="1"/>
      <c r="CB1045" s="1"/>
      <c r="CC1045" s="1"/>
      <c r="CD1045" s="1"/>
      <c r="CE1045" s="1"/>
      <c r="CF1045" s="1"/>
      <c r="CG1045" s="1"/>
      <c r="CH1045" s="1"/>
      <c r="CI1045" s="1"/>
      <c r="CJ1045" s="1"/>
      <c r="CK1045" s="1"/>
      <c r="CL1045" s="1"/>
      <c r="CM1045" s="1"/>
    </row>
    <row r="1046" spans="1:91" x14ac:dyDescent="0.4">
      <c r="A1046" s="1"/>
      <c r="B1046" s="1"/>
      <c r="C1046" s="1"/>
      <c r="D1046" s="1"/>
      <c r="E1046" s="1"/>
      <c r="F1046" s="1"/>
      <c r="G1046" s="1"/>
      <c r="H1046" s="1"/>
      <c r="I1046" s="1"/>
      <c r="J1046" s="1"/>
      <c r="K1046" s="1"/>
      <c r="L1046" s="1"/>
      <c r="M1046" s="1"/>
      <c r="N1046" s="1"/>
      <c r="O1046" s="1"/>
      <c r="P1046" s="1"/>
      <c r="Q1046" s="1"/>
      <c r="R1046" s="1"/>
      <c r="S1046" s="1"/>
      <c r="T1046" s="1"/>
      <c r="U1046" s="1"/>
      <c r="V1046" s="1"/>
      <c r="W1046" s="1"/>
      <c r="X1046" s="1"/>
      <c r="Y1046" s="1"/>
      <c r="Z1046" s="1"/>
      <c r="AA1046" s="1"/>
      <c r="AB1046" s="1"/>
      <c r="AC1046" s="1"/>
      <c r="AD1046" s="1"/>
      <c r="AE1046" s="1"/>
      <c r="AF1046" s="1"/>
      <c r="AG1046" s="1"/>
      <c r="AH1046" s="1"/>
      <c r="AI1046" s="1"/>
      <c r="AJ1046" s="1"/>
      <c r="AK1046" s="1"/>
      <c r="AL1046" s="1"/>
      <c r="AM1046" s="1"/>
      <c r="AN1046" s="1"/>
      <c r="AO1046" s="1"/>
      <c r="AP1046" s="1"/>
      <c r="AQ1046" s="1"/>
      <c r="AR1046" s="1"/>
      <c r="AS1046" s="1"/>
      <c r="AT1046" s="1"/>
      <c r="AU1046" s="1"/>
      <c r="AV1046" s="1"/>
      <c r="AW1046" s="1"/>
      <c r="AX1046" s="1"/>
      <c r="AY1046" s="1"/>
      <c r="AZ1046" s="1"/>
      <c r="BA1046" s="1"/>
      <c r="BB1046" s="1"/>
      <c r="BC1046" s="1"/>
      <c r="BD1046" s="1"/>
      <c r="BE1046" s="1"/>
      <c r="BF1046" s="1"/>
      <c r="BG1046" s="1"/>
      <c r="BH1046" s="1"/>
      <c r="BI1046" s="1"/>
      <c r="BJ1046" s="1"/>
      <c r="BK1046" s="1"/>
      <c r="BL1046" s="1"/>
      <c r="BM1046" s="1"/>
      <c r="BN1046" s="1"/>
      <c r="BO1046" s="1"/>
      <c r="BP1046" s="1"/>
      <c r="BQ1046" s="1"/>
      <c r="BR1046" s="1"/>
      <c r="BS1046" s="1"/>
      <c r="BT1046" s="1"/>
      <c r="BU1046" s="1"/>
      <c r="BV1046" s="1"/>
      <c r="BW1046" s="1"/>
      <c r="BX1046" s="1"/>
      <c r="BY1046" s="1"/>
      <c r="BZ1046" s="1"/>
      <c r="CA1046" s="1"/>
      <c r="CB1046" s="1"/>
      <c r="CC1046" s="1"/>
      <c r="CD1046" s="1"/>
      <c r="CE1046" s="1"/>
      <c r="CF1046" s="1"/>
      <c r="CG1046" s="1"/>
      <c r="CH1046" s="1"/>
      <c r="CI1046" s="1"/>
      <c r="CJ1046" s="1"/>
      <c r="CK1046" s="1"/>
      <c r="CL1046" s="1"/>
      <c r="CM1046" s="1"/>
    </row>
    <row r="1047" spans="1:91" x14ac:dyDescent="0.4">
      <c r="A1047" s="1"/>
      <c r="B1047" s="1"/>
      <c r="C1047" s="1"/>
      <c r="D1047" s="1"/>
      <c r="E1047" s="1"/>
      <c r="F1047" s="1"/>
      <c r="G1047" s="1"/>
      <c r="H1047" s="1"/>
      <c r="I1047" s="1"/>
      <c r="J1047" s="1"/>
      <c r="K1047" s="1"/>
      <c r="L1047" s="1"/>
      <c r="M1047" s="1"/>
      <c r="N1047" s="1"/>
      <c r="O1047" s="1"/>
      <c r="P1047" s="1"/>
      <c r="Q1047" s="1"/>
      <c r="R1047" s="1"/>
      <c r="S1047" s="1"/>
      <c r="T1047" s="1"/>
      <c r="U1047" s="1"/>
      <c r="V1047" s="1"/>
      <c r="W1047" s="1"/>
      <c r="X1047" s="1"/>
      <c r="Y1047" s="1"/>
      <c r="Z1047" s="1"/>
      <c r="AA1047" s="1"/>
      <c r="AB1047" s="1"/>
      <c r="AC1047" s="1"/>
      <c r="AD1047" s="1"/>
      <c r="AE1047" s="1"/>
      <c r="AF1047" s="1"/>
      <c r="AG1047" s="1"/>
      <c r="AH1047" s="1"/>
      <c r="AI1047" s="1"/>
      <c r="AJ1047" s="1"/>
      <c r="AK1047" s="1"/>
      <c r="AL1047" s="1"/>
      <c r="AM1047" s="1"/>
      <c r="AN1047" s="1"/>
      <c r="AO1047" s="1"/>
      <c r="AP1047" s="1"/>
      <c r="AQ1047" s="1"/>
      <c r="AR1047" s="1"/>
      <c r="AS1047" s="1"/>
      <c r="AT1047" s="1"/>
      <c r="AU1047" s="1"/>
      <c r="AV1047" s="1"/>
      <c r="AW1047" s="1"/>
      <c r="AX1047" s="1"/>
      <c r="AY1047" s="1"/>
      <c r="AZ1047" s="1"/>
      <c r="BA1047" s="1"/>
      <c r="BB1047" s="1"/>
      <c r="BC1047" s="1"/>
      <c r="BD1047" s="1"/>
      <c r="BE1047" s="1"/>
      <c r="BF1047" s="1"/>
      <c r="BG1047" s="1"/>
      <c r="BH1047" s="1"/>
      <c r="BI1047" s="1"/>
      <c r="BJ1047" s="1"/>
      <c r="BK1047" s="1"/>
      <c r="BL1047" s="1"/>
      <c r="BM1047" s="1"/>
      <c r="BN1047" s="1"/>
      <c r="BO1047" s="1"/>
      <c r="BP1047" s="1"/>
      <c r="BQ1047" s="1"/>
      <c r="BR1047" s="1"/>
      <c r="BS1047" s="1"/>
      <c r="BT1047" s="1"/>
      <c r="BU1047" s="1"/>
      <c r="BV1047" s="1"/>
      <c r="BW1047" s="1"/>
      <c r="BX1047" s="1"/>
      <c r="BY1047" s="1"/>
      <c r="BZ1047" s="1"/>
      <c r="CA1047" s="1"/>
      <c r="CB1047" s="1"/>
      <c r="CC1047" s="1"/>
      <c r="CD1047" s="1"/>
      <c r="CE1047" s="1"/>
      <c r="CF1047" s="1"/>
      <c r="CG1047" s="1"/>
      <c r="CH1047" s="1"/>
      <c r="CI1047" s="1"/>
      <c r="CJ1047" s="1"/>
      <c r="CK1047" s="1"/>
      <c r="CL1047" s="1"/>
      <c r="CM1047" s="1"/>
    </row>
    <row r="1048" spans="1:91" x14ac:dyDescent="0.4">
      <c r="A1048" s="1"/>
      <c r="B1048" s="1"/>
      <c r="C1048" s="1"/>
      <c r="D1048" s="1"/>
      <c r="E1048" s="1"/>
      <c r="F1048" s="1"/>
      <c r="G1048" s="1"/>
      <c r="H1048" s="1"/>
      <c r="I1048" s="1"/>
      <c r="J1048" s="1"/>
      <c r="K1048" s="1"/>
      <c r="L1048" s="1"/>
      <c r="M1048" s="1"/>
      <c r="N1048" s="1"/>
      <c r="O1048" s="1"/>
      <c r="P1048" s="1"/>
      <c r="Q1048" s="1"/>
      <c r="R1048" s="1"/>
      <c r="S1048" s="1"/>
      <c r="T1048" s="1"/>
      <c r="U1048" s="1"/>
      <c r="V1048" s="1"/>
      <c r="W1048" s="1"/>
      <c r="X1048" s="1"/>
      <c r="Y1048" s="1"/>
      <c r="Z1048" s="1"/>
      <c r="AA1048" s="1"/>
      <c r="AB1048" s="1"/>
      <c r="AC1048" s="1"/>
      <c r="AD1048" s="1"/>
      <c r="AE1048" s="1"/>
      <c r="AF1048" s="1"/>
      <c r="AG1048" s="1"/>
      <c r="AH1048" s="1"/>
      <c r="AI1048" s="1"/>
      <c r="AJ1048" s="1"/>
      <c r="AK1048" s="1"/>
      <c r="AL1048" s="1"/>
      <c r="AM1048" s="1"/>
      <c r="AN1048" s="1"/>
      <c r="AO1048" s="1"/>
      <c r="AP1048" s="1"/>
      <c r="AQ1048" s="1"/>
      <c r="AR1048" s="1"/>
      <c r="AS1048" s="1"/>
      <c r="AT1048" s="1"/>
      <c r="AU1048" s="1"/>
      <c r="AV1048" s="1"/>
      <c r="AW1048" s="1"/>
      <c r="AX1048" s="1"/>
      <c r="AY1048" s="1"/>
      <c r="AZ1048" s="1"/>
      <c r="BA1048" s="1"/>
      <c r="BB1048" s="1"/>
      <c r="BC1048" s="1"/>
      <c r="BD1048" s="1"/>
      <c r="BE1048" s="1"/>
      <c r="BF1048" s="1"/>
      <c r="BG1048" s="1"/>
      <c r="BH1048" s="1"/>
      <c r="BI1048" s="1"/>
      <c r="BJ1048" s="1"/>
      <c r="BK1048" s="1"/>
      <c r="BL1048" s="1"/>
      <c r="BM1048" s="1"/>
      <c r="BN1048" s="1"/>
      <c r="BO1048" s="1"/>
      <c r="BP1048" s="1"/>
      <c r="BQ1048" s="1"/>
      <c r="BR1048" s="1"/>
      <c r="BS1048" s="1"/>
      <c r="BT1048" s="1"/>
      <c r="BU1048" s="1"/>
      <c r="BV1048" s="1"/>
      <c r="BW1048" s="1"/>
      <c r="BX1048" s="1"/>
      <c r="BY1048" s="1"/>
      <c r="BZ1048" s="1"/>
      <c r="CA1048" s="1"/>
      <c r="CB1048" s="1"/>
      <c r="CC1048" s="1"/>
      <c r="CD1048" s="1"/>
      <c r="CE1048" s="1"/>
      <c r="CF1048" s="1"/>
      <c r="CG1048" s="1"/>
      <c r="CH1048" s="1"/>
      <c r="CI1048" s="1"/>
      <c r="CJ1048" s="1"/>
      <c r="CK1048" s="1"/>
      <c r="CL1048" s="1"/>
      <c r="CM1048" s="1"/>
    </row>
    <row r="1049" spans="1:91" x14ac:dyDescent="0.4">
      <c r="A1049" s="1"/>
      <c r="B1049" s="1"/>
      <c r="C1049" s="1"/>
      <c r="D1049" s="1"/>
      <c r="E1049" s="1"/>
      <c r="F1049" s="1"/>
      <c r="G1049" s="1"/>
      <c r="H1049" s="1"/>
      <c r="I1049" s="1"/>
      <c r="J1049" s="1"/>
      <c r="K1049" s="1"/>
      <c r="L1049" s="1"/>
      <c r="M1049" s="1"/>
      <c r="N1049" s="1"/>
      <c r="O1049" s="1"/>
      <c r="P1049" s="1"/>
      <c r="Q1049" s="1"/>
      <c r="R1049" s="1"/>
      <c r="S1049" s="1"/>
      <c r="T1049" s="1"/>
      <c r="U1049" s="1"/>
      <c r="V1049" s="1"/>
      <c r="W1049" s="1"/>
      <c r="X1049" s="1"/>
      <c r="Y1049" s="1"/>
      <c r="Z1049" s="1"/>
      <c r="AA1049" s="1"/>
      <c r="AB1049" s="1"/>
      <c r="AC1049" s="1"/>
      <c r="AD1049" s="1"/>
      <c r="AE1049" s="1"/>
      <c r="AF1049" s="1"/>
      <c r="AG1049" s="1"/>
      <c r="AH1049" s="1"/>
      <c r="AI1049" s="1"/>
      <c r="AJ1049" s="1"/>
      <c r="AK1049" s="1"/>
      <c r="AL1049" s="1"/>
      <c r="AM1049" s="1"/>
      <c r="AN1049" s="1"/>
      <c r="AO1049" s="1"/>
      <c r="AP1049" s="1"/>
      <c r="AQ1049" s="1"/>
      <c r="AR1049" s="1"/>
      <c r="AS1049" s="1"/>
      <c r="AT1049" s="1"/>
      <c r="AU1049" s="1"/>
      <c r="AV1049" s="1"/>
      <c r="AW1049" s="1"/>
      <c r="AX1049" s="1"/>
      <c r="AY1049" s="1"/>
      <c r="AZ1049" s="1"/>
      <c r="BA1049" s="1"/>
      <c r="BB1049" s="1"/>
      <c r="BC1049" s="1"/>
      <c r="BD1049" s="1"/>
      <c r="BE1049" s="1"/>
      <c r="BF1049" s="1"/>
      <c r="BG1049" s="1"/>
      <c r="BH1049" s="1"/>
      <c r="BI1049" s="1"/>
      <c r="BJ1049" s="1"/>
      <c r="BK1049" s="1"/>
      <c r="BL1049" s="1"/>
      <c r="BM1049" s="1"/>
      <c r="BN1049" s="1"/>
      <c r="BO1049" s="1"/>
      <c r="BP1049" s="1"/>
      <c r="BQ1049" s="1"/>
      <c r="BR1049" s="1"/>
      <c r="BS1049" s="1"/>
      <c r="BT1049" s="1"/>
      <c r="BU1049" s="1"/>
      <c r="BV1049" s="1"/>
      <c r="BW1049" s="1"/>
      <c r="BX1049" s="1"/>
      <c r="BY1049" s="1"/>
      <c r="BZ1049" s="1"/>
      <c r="CA1049" s="1"/>
      <c r="CB1049" s="1"/>
      <c r="CC1049" s="1"/>
      <c r="CD1049" s="1"/>
      <c r="CE1049" s="1"/>
      <c r="CF1049" s="1"/>
      <c r="CG1049" s="1"/>
      <c r="CH1049" s="1"/>
      <c r="CI1049" s="1"/>
      <c r="CJ1049" s="1"/>
      <c r="CK1049" s="1"/>
      <c r="CL1049" s="1"/>
      <c r="CM1049" s="1"/>
    </row>
    <row r="1050" spans="1:91" x14ac:dyDescent="0.4">
      <c r="A1050" s="1"/>
      <c r="B1050" s="1"/>
      <c r="C1050" s="1"/>
      <c r="D1050" s="1"/>
      <c r="E1050" s="1"/>
      <c r="F1050" s="1"/>
      <c r="G1050" s="1"/>
      <c r="H1050" s="1"/>
      <c r="I1050" s="1"/>
      <c r="J1050" s="1"/>
      <c r="K1050" s="1"/>
      <c r="L1050" s="1"/>
      <c r="M1050" s="1"/>
      <c r="N1050" s="1"/>
      <c r="O1050" s="1"/>
      <c r="P1050" s="1"/>
      <c r="Q1050" s="1"/>
      <c r="R1050" s="1"/>
      <c r="S1050" s="1"/>
      <c r="T1050" s="1"/>
      <c r="U1050" s="1"/>
      <c r="V1050" s="1"/>
      <c r="W1050" s="1"/>
      <c r="X1050" s="1"/>
      <c r="Y1050" s="1"/>
      <c r="Z1050" s="1"/>
      <c r="AA1050" s="1"/>
      <c r="AB1050" s="1"/>
      <c r="AC1050" s="1"/>
      <c r="AD1050" s="1"/>
      <c r="AE1050" s="1"/>
      <c r="AF1050" s="1"/>
      <c r="AG1050" s="1"/>
      <c r="AH1050" s="1"/>
      <c r="AI1050" s="1"/>
      <c r="AJ1050" s="1"/>
      <c r="AK1050" s="1"/>
      <c r="AL1050" s="1"/>
      <c r="AM1050" s="1"/>
      <c r="AN1050" s="1"/>
      <c r="AO1050" s="1"/>
      <c r="AP1050" s="1"/>
      <c r="AQ1050" s="1"/>
      <c r="AR1050" s="1"/>
      <c r="AS1050" s="1"/>
      <c r="AT1050" s="1"/>
      <c r="AU1050" s="1"/>
      <c r="AV1050" s="1"/>
      <c r="AW1050" s="1"/>
      <c r="AX1050" s="1"/>
      <c r="AY1050" s="1"/>
      <c r="AZ1050" s="1"/>
      <c r="BA1050" s="1"/>
      <c r="BB1050" s="1"/>
      <c r="BC1050" s="1"/>
      <c r="BD1050" s="1"/>
      <c r="BE1050" s="1"/>
      <c r="BF1050" s="1"/>
      <c r="BG1050" s="1"/>
      <c r="BH1050" s="1"/>
      <c r="BI1050" s="1"/>
      <c r="BJ1050" s="1"/>
      <c r="BK1050" s="1"/>
      <c r="BL1050" s="1"/>
      <c r="BM1050" s="1"/>
      <c r="BN1050" s="1"/>
      <c r="BO1050" s="1"/>
      <c r="BP1050" s="1"/>
      <c r="BQ1050" s="1"/>
      <c r="BR1050" s="1"/>
      <c r="BS1050" s="1"/>
      <c r="BT1050" s="1"/>
      <c r="BU1050" s="1"/>
      <c r="BV1050" s="1"/>
      <c r="BW1050" s="1"/>
      <c r="BX1050" s="1"/>
      <c r="BY1050" s="1"/>
      <c r="BZ1050" s="1"/>
      <c r="CA1050" s="1"/>
      <c r="CB1050" s="1"/>
      <c r="CC1050" s="1"/>
      <c r="CD1050" s="1"/>
      <c r="CE1050" s="1"/>
      <c r="CF1050" s="1"/>
      <c r="CG1050" s="1"/>
      <c r="CH1050" s="1"/>
      <c r="CI1050" s="1"/>
      <c r="CJ1050" s="1"/>
      <c r="CK1050" s="1"/>
      <c r="CL1050" s="1"/>
      <c r="CM1050" s="1"/>
    </row>
    <row r="1051" spans="1:91" x14ac:dyDescent="0.4">
      <c r="A1051" s="1"/>
      <c r="B1051" s="1"/>
      <c r="C1051" s="1"/>
      <c r="D1051" s="1"/>
      <c r="E1051" s="1"/>
      <c r="F1051" s="1"/>
      <c r="G1051" s="1"/>
      <c r="H1051" s="1"/>
      <c r="I1051" s="1"/>
      <c r="J1051" s="1"/>
      <c r="K1051" s="1"/>
      <c r="L1051" s="1"/>
      <c r="M1051" s="1"/>
      <c r="N1051" s="1"/>
      <c r="O1051" s="1"/>
      <c r="P1051" s="1"/>
      <c r="Q1051" s="1"/>
      <c r="R1051" s="1"/>
      <c r="S1051" s="1"/>
      <c r="T1051" s="1"/>
      <c r="U1051" s="1"/>
      <c r="V1051" s="1"/>
      <c r="W1051" s="1"/>
      <c r="X1051" s="1"/>
      <c r="Y1051" s="1"/>
      <c r="Z1051" s="1"/>
      <c r="AA1051" s="1"/>
      <c r="AB1051" s="1"/>
      <c r="AC1051" s="1"/>
      <c r="AD1051" s="1"/>
      <c r="AE1051" s="1"/>
      <c r="AF1051" s="1"/>
      <c r="AG1051" s="1"/>
      <c r="AH1051" s="1"/>
      <c r="AI1051" s="1"/>
      <c r="AJ1051" s="1"/>
      <c r="AK1051" s="1"/>
      <c r="AL1051" s="1"/>
      <c r="AM1051" s="1"/>
      <c r="AN1051" s="1"/>
      <c r="AO1051" s="1"/>
      <c r="AP1051" s="1"/>
      <c r="AQ1051" s="1"/>
      <c r="AR1051" s="1"/>
      <c r="AS1051" s="1"/>
      <c r="AT1051" s="1"/>
      <c r="AU1051" s="1"/>
      <c r="AV1051" s="1"/>
      <c r="AW1051" s="1"/>
      <c r="AX1051" s="1"/>
      <c r="AY1051" s="1"/>
      <c r="AZ1051" s="1"/>
      <c r="BA1051" s="1"/>
      <c r="BB1051" s="1"/>
      <c r="BC1051" s="1"/>
      <c r="BD1051" s="1"/>
      <c r="BE1051" s="1"/>
      <c r="BF1051" s="1"/>
      <c r="BG1051" s="1"/>
      <c r="BH1051" s="1"/>
      <c r="BI1051" s="1"/>
      <c r="BJ1051" s="1"/>
      <c r="BK1051" s="1"/>
      <c r="BL1051" s="1"/>
      <c r="BM1051" s="1"/>
      <c r="BN1051" s="1"/>
      <c r="BO1051" s="1"/>
      <c r="BP1051" s="1"/>
      <c r="BQ1051" s="1"/>
      <c r="BR1051" s="1"/>
      <c r="BS1051" s="1"/>
      <c r="BT1051" s="1"/>
      <c r="BU1051" s="1"/>
      <c r="BV1051" s="1"/>
      <c r="BW1051" s="1"/>
      <c r="BX1051" s="1"/>
      <c r="BY1051" s="1"/>
      <c r="BZ1051" s="1"/>
      <c r="CA1051" s="1"/>
      <c r="CB1051" s="1"/>
      <c r="CC1051" s="1"/>
      <c r="CD1051" s="1"/>
      <c r="CE1051" s="1"/>
      <c r="CF1051" s="1"/>
      <c r="CG1051" s="1"/>
      <c r="CH1051" s="1"/>
      <c r="CI1051" s="1"/>
      <c r="CJ1051" s="1"/>
      <c r="CK1051" s="1"/>
      <c r="CL1051" s="1"/>
      <c r="CM1051" s="1"/>
    </row>
    <row r="1052" spans="1:91" x14ac:dyDescent="0.4">
      <c r="A1052" s="1"/>
      <c r="B1052" s="1"/>
      <c r="C1052" s="1"/>
      <c r="D1052" s="1"/>
      <c r="E1052" s="1"/>
      <c r="F1052" s="1"/>
      <c r="G1052" s="1"/>
      <c r="H1052" s="1"/>
      <c r="I1052" s="1"/>
      <c r="J1052" s="1"/>
      <c r="K1052" s="1"/>
      <c r="L1052" s="1"/>
      <c r="M1052" s="1"/>
      <c r="N1052" s="1"/>
      <c r="O1052" s="1"/>
      <c r="P1052" s="1"/>
      <c r="Q1052" s="1"/>
      <c r="R1052" s="1"/>
      <c r="S1052" s="1"/>
      <c r="T1052" s="1"/>
      <c r="U1052" s="1"/>
      <c r="V1052" s="1"/>
      <c r="W1052" s="1"/>
      <c r="X1052" s="1"/>
      <c r="Y1052" s="1"/>
      <c r="Z1052" s="1"/>
      <c r="AA1052" s="1"/>
      <c r="AB1052" s="1"/>
      <c r="AC1052" s="1"/>
      <c r="AD1052" s="1"/>
      <c r="AE1052" s="1"/>
      <c r="AF1052" s="1"/>
      <c r="AG1052" s="1"/>
      <c r="AH1052" s="1"/>
      <c r="AI1052" s="1"/>
      <c r="AJ1052" s="1"/>
      <c r="AK1052" s="1"/>
      <c r="AL1052" s="1"/>
      <c r="AM1052" s="1"/>
      <c r="AN1052" s="1"/>
      <c r="AO1052" s="1"/>
      <c r="AP1052" s="1"/>
      <c r="AQ1052" s="1"/>
      <c r="AR1052" s="1"/>
      <c r="AS1052" s="1"/>
      <c r="AT1052" s="1"/>
      <c r="AU1052" s="1"/>
      <c r="AV1052" s="1"/>
      <c r="AW1052" s="1"/>
      <c r="AX1052" s="1"/>
      <c r="AY1052" s="1"/>
      <c r="AZ1052" s="1"/>
      <c r="BA1052" s="1"/>
      <c r="BB1052" s="1"/>
      <c r="BC1052" s="1"/>
      <c r="BD1052" s="1"/>
      <c r="BE1052" s="1"/>
      <c r="BF1052" s="1"/>
      <c r="BG1052" s="1"/>
      <c r="BH1052" s="1"/>
      <c r="BI1052" s="1"/>
      <c r="BJ1052" s="1"/>
      <c r="BK1052" s="1"/>
      <c r="BL1052" s="1"/>
      <c r="BM1052" s="1"/>
      <c r="BN1052" s="1"/>
      <c r="BO1052" s="1"/>
      <c r="BP1052" s="1"/>
      <c r="BQ1052" s="1"/>
      <c r="BR1052" s="1"/>
      <c r="BS1052" s="1"/>
      <c r="BT1052" s="1"/>
      <c r="BU1052" s="1"/>
      <c r="BV1052" s="1"/>
      <c r="BW1052" s="1"/>
      <c r="BX1052" s="1"/>
      <c r="BY1052" s="1"/>
      <c r="BZ1052" s="1"/>
      <c r="CA1052" s="1"/>
      <c r="CB1052" s="1"/>
      <c r="CC1052" s="1"/>
      <c r="CD1052" s="1"/>
      <c r="CE1052" s="1"/>
      <c r="CF1052" s="1"/>
      <c r="CG1052" s="1"/>
      <c r="CH1052" s="1"/>
      <c r="CI1052" s="1"/>
      <c r="CJ1052" s="1"/>
      <c r="CK1052" s="1"/>
      <c r="CL1052" s="1"/>
      <c r="CM1052" s="1"/>
    </row>
    <row r="1053" spans="1:91" x14ac:dyDescent="0.4">
      <c r="A1053" s="1"/>
      <c r="B1053" s="1"/>
      <c r="C1053" s="1"/>
      <c r="D1053" s="1"/>
      <c r="E1053" s="1"/>
      <c r="F1053" s="1"/>
      <c r="G1053" s="1"/>
      <c r="H1053" s="1"/>
      <c r="I1053" s="1"/>
      <c r="J1053" s="1"/>
      <c r="K1053" s="1"/>
      <c r="L1053" s="1"/>
      <c r="M1053" s="1"/>
      <c r="N1053" s="1"/>
      <c r="O1053" s="1"/>
      <c r="P1053" s="1"/>
      <c r="Q1053" s="1"/>
      <c r="R1053" s="1"/>
      <c r="S1053" s="1"/>
      <c r="T1053" s="1"/>
      <c r="U1053" s="1"/>
      <c r="V1053" s="1"/>
      <c r="W1053" s="1"/>
      <c r="X1053" s="1"/>
      <c r="Y1053" s="1"/>
      <c r="Z1053" s="1"/>
      <c r="AA1053" s="1"/>
      <c r="AB1053" s="1"/>
      <c r="AC1053" s="1"/>
      <c r="AD1053" s="1"/>
      <c r="AE1053" s="1"/>
      <c r="AF1053" s="1"/>
      <c r="AG1053" s="1"/>
      <c r="AH1053" s="1"/>
      <c r="AI1053" s="1"/>
      <c r="AJ1053" s="1"/>
      <c r="AK1053" s="1"/>
      <c r="AL1053" s="1"/>
      <c r="AM1053" s="1"/>
      <c r="AN1053" s="1"/>
      <c r="AO1053" s="1"/>
      <c r="AP1053" s="1"/>
      <c r="AQ1053" s="1"/>
      <c r="AR1053" s="1"/>
      <c r="AS1053" s="1"/>
      <c r="AT1053" s="1"/>
      <c r="AU1053" s="1"/>
      <c r="AV1053" s="1"/>
      <c r="AW1053" s="1"/>
      <c r="AX1053" s="1"/>
      <c r="AY1053" s="1"/>
      <c r="AZ1053" s="1"/>
      <c r="BA1053" s="1"/>
      <c r="BB1053" s="1"/>
      <c r="BC1053" s="1"/>
      <c r="BD1053" s="1"/>
      <c r="BE1053" s="1"/>
      <c r="BF1053" s="1"/>
      <c r="BG1053" s="1"/>
      <c r="BH1053" s="1"/>
      <c r="BI1053" s="1"/>
      <c r="BJ1053" s="1"/>
      <c r="BK1053" s="1"/>
      <c r="BL1053" s="1"/>
      <c r="BM1053" s="1"/>
      <c r="BN1053" s="1"/>
      <c r="BO1053" s="1"/>
      <c r="BP1053" s="1"/>
      <c r="BQ1053" s="1"/>
      <c r="BR1053" s="1"/>
      <c r="BS1053" s="1"/>
      <c r="BT1053" s="1"/>
      <c r="BU1053" s="1"/>
      <c r="BV1053" s="1"/>
      <c r="BW1053" s="1"/>
      <c r="BX1053" s="1"/>
      <c r="BY1053" s="1"/>
      <c r="BZ1053" s="1"/>
      <c r="CA1053" s="1"/>
      <c r="CB1053" s="1"/>
      <c r="CC1053" s="1"/>
      <c r="CD1053" s="1"/>
      <c r="CE1053" s="1"/>
      <c r="CF1053" s="1"/>
      <c r="CG1053" s="1"/>
      <c r="CH1053" s="1"/>
      <c r="CI1053" s="1"/>
      <c r="CJ1053" s="1"/>
      <c r="CK1053" s="1"/>
      <c r="CL1053" s="1"/>
      <c r="CM1053" s="1"/>
    </row>
    <row r="1054" spans="1:91" x14ac:dyDescent="0.4">
      <c r="A1054" s="1"/>
      <c r="B1054" s="1"/>
      <c r="C1054" s="1"/>
      <c r="D1054" s="1"/>
      <c r="E1054" s="1"/>
      <c r="F1054" s="1"/>
      <c r="G1054" s="1"/>
      <c r="H1054" s="1"/>
      <c r="I1054" s="1"/>
      <c r="J1054" s="1"/>
      <c r="K1054" s="1"/>
      <c r="L1054" s="1"/>
      <c r="M1054" s="1"/>
      <c r="N1054" s="1"/>
      <c r="O1054" s="1"/>
      <c r="P1054" s="1"/>
      <c r="Q1054" s="1"/>
      <c r="R1054" s="1"/>
      <c r="S1054" s="1"/>
      <c r="T1054" s="1"/>
      <c r="U1054" s="1"/>
      <c r="V1054" s="1"/>
      <c r="W1054" s="1"/>
      <c r="X1054" s="1"/>
      <c r="Y1054" s="1"/>
      <c r="Z1054" s="1"/>
      <c r="AA1054" s="1"/>
      <c r="AB1054" s="1"/>
      <c r="AC1054" s="1"/>
      <c r="AD1054" s="1"/>
      <c r="AE1054" s="1"/>
      <c r="AF1054" s="1"/>
      <c r="AG1054" s="1"/>
      <c r="AH1054" s="1"/>
      <c r="AI1054" s="1"/>
      <c r="AJ1054" s="1"/>
      <c r="AK1054" s="1"/>
      <c r="AL1054" s="1"/>
      <c r="AM1054" s="1"/>
      <c r="AN1054" s="1"/>
      <c r="AO1054" s="1"/>
      <c r="AP1054" s="1"/>
      <c r="AQ1054" s="1"/>
      <c r="AR1054" s="1"/>
      <c r="AS1054" s="1"/>
      <c r="AT1054" s="1"/>
      <c r="AU1054" s="1"/>
      <c r="AV1054" s="1"/>
      <c r="AW1054" s="1"/>
      <c r="AX1054" s="1"/>
      <c r="AY1054" s="1"/>
      <c r="AZ1054" s="1"/>
      <c r="BA1054" s="1"/>
      <c r="BB1054" s="1"/>
      <c r="BC1054" s="1"/>
      <c r="BD1054" s="1"/>
      <c r="BE1054" s="1"/>
      <c r="BF1054" s="1"/>
      <c r="BG1054" s="1"/>
      <c r="BH1054" s="1"/>
      <c r="BI1054" s="1"/>
      <c r="BJ1054" s="1"/>
      <c r="BK1054" s="1"/>
      <c r="BL1054" s="1"/>
      <c r="BM1054" s="1"/>
      <c r="BN1054" s="1"/>
      <c r="BO1054" s="1"/>
      <c r="BP1054" s="1"/>
      <c r="BQ1054" s="1"/>
      <c r="BR1054" s="1"/>
      <c r="BS1054" s="1"/>
      <c r="BT1054" s="1"/>
      <c r="BU1054" s="1"/>
      <c r="BV1054" s="1"/>
      <c r="BW1054" s="1"/>
      <c r="BX1054" s="1"/>
      <c r="BY1054" s="1"/>
      <c r="BZ1054" s="1"/>
      <c r="CA1054" s="1"/>
      <c r="CB1054" s="1"/>
      <c r="CC1054" s="1"/>
      <c r="CD1054" s="1"/>
      <c r="CE1054" s="1"/>
      <c r="CF1054" s="1"/>
      <c r="CG1054" s="1"/>
      <c r="CH1054" s="1"/>
      <c r="CI1054" s="1"/>
      <c r="CJ1054" s="1"/>
      <c r="CK1054" s="1"/>
      <c r="CL1054" s="1"/>
      <c r="CM1054" s="1"/>
    </row>
    <row r="1055" spans="1:91" x14ac:dyDescent="0.4">
      <c r="A1055" s="1"/>
      <c r="B1055" s="1"/>
      <c r="C1055" s="1"/>
      <c r="D1055" s="1"/>
      <c r="E1055" s="1"/>
      <c r="F1055" s="1"/>
      <c r="G1055" s="1"/>
      <c r="H1055" s="1"/>
      <c r="I1055" s="1"/>
      <c r="J1055" s="1"/>
      <c r="K1055" s="1"/>
      <c r="L1055" s="1"/>
      <c r="M1055" s="1"/>
      <c r="N1055" s="1"/>
      <c r="O1055" s="1"/>
      <c r="P1055" s="1"/>
      <c r="Q1055" s="1"/>
      <c r="R1055" s="1"/>
      <c r="S1055" s="1"/>
      <c r="T1055" s="1"/>
      <c r="U1055" s="1"/>
      <c r="V1055" s="1"/>
      <c r="W1055" s="1"/>
      <c r="X1055" s="1"/>
      <c r="Y1055" s="1"/>
      <c r="Z1055" s="1"/>
      <c r="AA1055" s="1"/>
      <c r="AB1055" s="1"/>
      <c r="AC1055" s="1"/>
      <c r="AD1055" s="1"/>
      <c r="AE1055" s="1"/>
      <c r="AF1055" s="1"/>
      <c r="AG1055" s="1"/>
      <c r="AH1055" s="1"/>
      <c r="AI1055" s="1"/>
      <c r="AJ1055" s="1"/>
      <c r="AK1055" s="1"/>
      <c r="AL1055" s="1"/>
      <c r="AM1055" s="1"/>
      <c r="AN1055" s="1"/>
      <c r="AO1055" s="1"/>
      <c r="AP1055" s="1"/>
      <c r="AQ1055" s="1"/>
      <c r="AR1055" s="1"/>
      <c r="AS1055" s="1"/>
      <c r="AT1055" s="1"/>
      <c r="AU1055" s="1"/>
      <c r="AV1055" s="1"/>
      <c r="AW1055" s="1"/>
      <c r="AX1055" s="1"/>
      <c r="AY1055" s="1"/>
      <c r="AZ1055" s="1"/>
      <c r="BA1055" s="1"/>
      <c r="BB1055" s="1"/>
      <c r="BC1055" s="1"/>
      <c r="BD1055" s="1"/>
      <c r="BE1055" s="1"/>
      <c r="BF1055" s="1"/>
      <c r="BG1055" s="1"/>
      <c r="BH1055" s="1"/>
      <c r="BI1055" s="1"/>
      <c r="BJ1055" s="1"/>
      <c r="BK1055" s="1"/>
      <c r="BL1055" s="1"/>
      <c r="BM1055" s="1"/>
      <c r="BN1055" s="1"/>
      <c r="BO1055" s="1"/>
      <c r="BP1055" s="1"/>
      <c r="BQ1055" s="1"/>
      <c r="BR1055" s="1"/>
      <c r="BS1055" s="1"/>
      <c r="BT1055" s="1"/>
      <c r="BU1055" s="1"/>
      <c r="BV1055" s="1"/>
      <c r="BW1055" s="1"/>
      <c r="BX1055" s="1"/>
      <c r="BY1055" s="1"/>
      <c r="BZ1055" s="1"/>
      <c r="CA1055" s="1"/>
      <c r="CB1055" s="1"/>
      <c r="CC1055" s="1"/>
      <c r="CD1055" s="1"/>
      <c r="CE1055" s="1"/>
      <c r="CF1055" s="1"/>
      <c r="CG1055" s="1"/>
      <c r="CH1055" s="1"/>
      <c r="CI1055" s="1"/>
      <c r="CJ1055" s="1"/>
      <c r="CK1055" s="1"/>
      <c r="CL1055" s="1"/>
      <c r="CM1055" s="1"/>
    </row>
    <row r="1056" spans="1:91" x14ac:dyDescent="0.4">
      <c r="A1056" s="1"/>
      <c r="B1056" s="1"/>
      <c r="C1056" s="1"/>
      <c r="D1056" s="1"/>
      <c r="E1056" s="1"/>
      <c r="F1056" s="1"/>
      <c r="G1056" s="1"/>
      <c r="H1056" s="1"/>
      <c r="I1056" s="1"/>
      <c r="J1056" s="1"/>
      <c r="K1056" s="1"/>
      <c r="L1056" s="1"/>
      <c r="M1056" s="1"/>
      <c r="N1056" s="1"/>
      <c r="O1056" s="1"/>
      <c r="P1056" s="1"/>
      <c r="Q1056" s="1"/>
      <c r="R1056" s="1"/>
      <c r="S1056" s="1"/>
      <c r="T1056" s="1"/>
      <c r="U1056" s="1"/>
      <c r="V1056" s="1"/>
      <c r="W1056" s="1"/>
      <c r="X1056" s="1"/>
      <c r="Y1056" s="1"/>
      <c r="Z1056" s="1"/>
      <c r="AA1056" s="1"/>
      <c r="AB1056" s="1"/>
      <c r="AC1056" s="1"/>
      <c r="AD1056" s="1"/>
      <c r="AE1056" s="1"/>
      <c r="AF1056" s="1"/>
      <c r="AG1056" s="1"/>
      <c r="AH1056" s="1"/>
      <c r="AI1056" s="1"/>
      <c r="AJ1056" s="1"/>
      <c r="AK1056" s="1"/>
      <c r="AL1056" s="1"/>
      <c r="AM1056" s="1"/>
      <c r="AN1056" s="1"/>
      <c r="AO1056" s="1"/>
      <c r="AP1056" s="1"/>
      <c r="AQ1056" s="1"/>
      <c r="AR1056" s="1"/>
      <c r="AS1056" s="1"/>
      <c r="AT1056" s="1"/>
      <c r="AU1056" s="1"/>
      <c r="AV1056" s="1"/>
      <c r="AW1056" s="1"/>
      <c r="AX1056" s="1"/>
      <c r="AY1056" s="1"/>
      <c r="AZ1056" s="1"/>
      <c r="BA1056" s="1"/>
      <c r="BB1056" s="1"/>
      <c r="BC1056" s="1"/>
      <c r="BD1056" s="1"/>
      <c r="BE1056" s="1"/>
      <c r="BF1056" s="1"/>
      <c r="BG1056" s="1"/>
      <c r="BH1056" s="1"/>
      <c r="BI1056" s="1"/>
      <c r="BJ1056" s="1"/>
      <c r="BK1056" s="1"/>
      <c r="BL1056" s="1"/>
      <c r="BM1056" s="1"/>
      <c r="BN1056" s="1"/>
      <c r="BO1056" s="1"/>
      <c r="BP1056" s="1"/>
      <c r="BQ1056" s="1"/>
      <c r="BR1056" s="1"/>
      <c r="BS1056" s="1"/>
      <c r="BT1056" s="1"/>
      <c r="BU1056" s="1"/>
      <c r="BV1056" s="1"/>
      <c r="BW1056" s="1"/>
      <c r="BX1056" s="1"/>
      <c r="BY1056" s="1"/>
      <c r="BZ1056" s="1"/>
      <c r="CA1056" s="1"/>
      <c r="CB1056" s="1"/>
      <c r="CC1056" s="1"/>
      <c r="CD1056" s="1"/>
      <c r="CE1056" s="1"/>
      <c r="CF1056" s="1"/>
      <c r="CG1056" s="1"/>
      <c r="CH1056" s="1"/>
      <c r="CI1056" s="1"/>
      <c r="CJ1056" s="1"/>
      <c r="CK1056" s="1"/>
      <c r="CL1056" s="1"/>
      <c r="CM1056" s="1"/>
    </row>
    <row r="1057" spans="1:91" x14ac:dyDescent="0.4">
      <c r="A1057" s="1"/>
      <c r="B1057" s="1"/>
      <c r="C1057" s="1"/>
      <c r="D1057" s="1"/>
      <c r="E1057" s="1"/>
      <c r="F1057" s="1"/>
      <c r="G1057" s="1"/>
      <c r="H1057" s="1"/>
      <c r="I1057" s="1"/>
      <c r="J1057" s="1"/>
      <c r="K1057" s="1"/>
      <c r="L1057" s="1"/>
      <c r="M1057" s="1"/>
      <c r="N1057" s="1"/>
      <c r="O1057" s="1"/>
      <c r="P1057" s="1"/>
      <c r="Q1057" s="1"/>
      <c r="R1057" s="1"/>
      <c r="S1057" s="1"/>
      <c r="T1057" s="1"/>
      <c r="U1057" s="1"/>
      <c r="V1057" s="1"/>
      <c r="W1057" s="1"/>
      <c r="X1057" s="1"/>
      <c r="Y1057" s="1"/>
      <c r="Z1057" s="1"/>
      <c r="AA1057" s="1"/>
      <c r="AB1057" s="1"/>
      <c r="AC1057" s="1"/>
      <c r="AD1057" s="1"/>
      <c r="AE1057" s="1"/>
      <c r="AF1057" s="1"/>
      <c r="AG1057" s="1"/>
      <c r="AH1057" s="1"/>
      <c r="AI1057" s="1"/>
      <c r="AJ1057" s="1"/>
      <c r="AK1057" s="1"/>
      <c r="AL1057" s="1"/>
      <c r="AM1057" s="1"/>
      <c r="AN1057" s="1"/>
      <c r="AO1057" s="1"/>
      <c r="AP1057" s="1"/>
      <c r="AQ1057" s="1"/>
      <c r="AR1057" s="1"/>
      <c r="AS1057" s="1"/>
      <c r="AT1057" s="1"/>
      <c r="AU1057" s="1"/>
      <c r="AV1057" s="1"/>
      <c r="AW1057" s="1"/>
      <c r="AX1057" s="1"/>
      <c r="AY1057" s="1"/>
      <c r="AZ1057" s="1"/>
      <c r="BA1057" s="1"/>
      <c r="BB1057" s="1"/>
      <c r="BC1057" s="1"/>
      <c r="BD1057" s="1"/>
      <c r="BE1057" s="1"/>
      <c r="BF1057" s="1"/>
      <c r="BG1057" s="1"/>
      <c r="BH1057" s="1"/>
      <c r="BI1057" s="1"/>
      <c r="BJ1057" s="1"/>
      <c r="BK1057" s="1"/>
      <c r="BL1057" s="1"/>
      <c r="BM1057" s="1"/>
      <c r="BN1057" s="1"/>
      <c r="BO1057" s="1"/>
      <c r="BP1057" s="1"/>
      <c r="BQ1057" s="1"/>
      <c r="BR1057" s="1"/>
      <c r="BS1057" s="1"/>
      <c r="BT1057" s="1"/>
      <c r="BU1057" s="1"/>
      <c r="BV1057" s="1"/>
      <c r="BW1057" s="1"/>
      <c r="BX1057" s="1"/>
      <c r="BY1057" s="1"/>
      <c r="BZ1057" s="1"/>
      <c r="CA1057" s="1"/>
      <c r="CB1057" s="1"/>
      <c r="CC1057" s="1"/>
      <c r="CD1057" s="1"/>
      <c r="CE1057" s="1"/>
      <c r="CF1057" s="1"/>
      <c r="CG1057" s="1"/>
      <c r="CH1057" s="1"/>
      <c r="CI1057" s="1"/>
      <c r="CJ1057" s="1"/>
      <c r="CK1057" s="1"/>
      <c r="CL1057" s="1"/>
      <c r="CM1057" s="1"/>
    </row>
    <row r="1058" spans="1:91" x14ac:dyDescent="0.4">
      <c r="A1058" s="1"/>
      <c r="B1058" s="1"/>
      <c r="C1058" s="1"/>
      <c r="D1058" s="1"/>
      <c r="E1058" s="1"/>
      <c r="F1058" s="1"/>
      <c r="G1058" s="1"/>
      <c r="H1058" s="1"/>
      <c r="I1058" s="1"/>
      <c r="J1058" s="1"/>
      <c r="K1058" s="1"/>
      <c r="L1058" s="1"/>
      <c r="M1058" s="1"/>
      <c r="N1058" s="1"/>
      <c r="O1058" s="1"/>
      <c r="P1058" s="1"/>
      <c r="Q1058" s="1"/>
      <c r="R1058" s="1"/>
      <c r="S1058" s="1"/>
      <c r="T1058" s="1"/>
      <c r="U1058" s="1"/>
      <c r="V1058" s="1"/>
      <c r="W1058" s="1"/>
      <c r="X1058" s="1"/>
      <c r="Y1058" s="1"/>
      <c r="Z1058" s="1"/>
      <c r="AA1058" s="1"/>
      <c r="AB1058" s="1"/>
      <c r="AC1058" s="1"/>
      <c r="AD1058" s="1"/>
      <c r="AE1058" s="1"/>
      <c r="AF1058" s="1"/>
      <c r="AG1058" s="1"/>
      <c r="AH1058" s="1"/>
      <c r="AI1058" s="1"/>
      <c r="AJ1058" s="1"/>
      <c r="AK1058" s="1"/>
      <c r="AL1058" s="1"/>
      <c r="AM1058" s="1"/>
      <c r="AN1058" s="1"/>
      <c r="AO1058" s="1"/>
      <c r="AP1058" s="1"/>
      <c r="AQ1058" s="1"/>
      <c r="AR1058" s="1"/>
      <c r="AS1058" s="1"/>
      <c r="AT1058" s="1"/>
      <c r="AU1058" s="1"/>
      <c r="AV1058" s="1"/>
      <c r="AW1058" s="1"/>
      <c r="AX1058" s="1"/>
      <c r="AY1058" s="1"/>
      <c r="AZ1058" s="1"/>
      <c r="BA1058" s="1"/>
      <c r="BB1058" s="1"/>
      <c r="BC1058" s="1"/>
      <c r="BD1058" s="1"/>
      <c r="BE1058" s="1"/>
      <c r="BF1058" s="1"/>
      <c r="BG1058" s="1"/>
      <c r="BH1058" s="1"/>
      <c r="BI1058" s="1"/>
      <c r="BJ1058" s="1"/>
      <c r="BK1058" s="1"/>
      <c r="BL1058" s="1"/>
      <c r="BM1058" s="1"/>
      <c r="BN1058" s="1"/>
      <c r="BO1058" s="1"/>
      <c r="BP1058" s="1"/>
      <c r="BQ1058" s="1"/>
      <c r="BR1058" s="1"/>
      <c r="BS1058" s="1"/>
      <c r="BT1058" s="1"/>
      <c r="BU1058" s="1"/>
      <c r="BV1058" s="1"/>
      <c r="BW1058" s="1"/>
      <c r="BX1058" s="1"/>
      <c r="BY1058" s="1"/>
      <c r="BZ1058" s="1"/>
      <c r="CA1058" s="1"/>
      <c r="CB1058" s="1"/>
      <c r="CC1058" s="1"/>
      <c r="CD1058" s="1"/>
      <c r="CE1058" s="1"/>
      <c r="CF1058" s="1"/>
      <c r="CG1058" s="1"/>
      <c r="CH1058" s="1"/>
      <c r="CI1058" s="1"/>
      <c r="CJ1058" s="1"/>
      <c r="CK1058" s="1"/>
      <c r="CL1058" s="1"/>
      <c r="CM1058" s="1"/>
    </row>
    <row r="1059" spans="1:91" x14ac:dyDescent="0.4">
      <c r="A1059" s="1"/>
      <c r="B1059" s="1"/>
      <c r="C1059" s="1"/>
      <c r="D1059" s="1"/>
      <c r="E1059" s="1"/>
      <c r="F1059" s="1"/>
      <c r="G1059" s="1"/>
      <c r="H1059" s="1"/>
      <c r="I1059" s="1"/>
      <c r="J1059" s="1"/>
      <c r="K1059" s="1"/>
      <c r="L1059" s="1"/>
      <c r="M1059" s="1"/>
      <c r="N1059" s="1"/>
      <c r="O1059" s="1"/>
      <c r="P1059" s="1"/>
      <c r="Q1059" s="1"/>
      <c r="R1059" s="1"/>
      <c r="S1059" s="1"/>
      <c r="T1059" s="1"/>
      <c r="U1059" s="1"/>
      <c r="V1059" s="1"/>
      <c r="W1059" s="1"/>
      <c r="X1059" s="1"/>
      <c r="Y1059" s="1"/>
      <c r="Z1059" s="1"/>
      <c r="AA1059" s="1"/>
      <c r="AB1059" s="1"/>
      <c r="AC1059" s="1"/>
      <c r="AD1059" s="1"/>
      <c r="AE1059" s="1"/>
      <c r="AF1059" s="1"/>
      <c r="AG1059" s="1"/>
      <c r="AH1059" s="1"/>
      <c r="AI1059" s="1"/>
      <c r="AJ1059" s="1"/>
      <c r="AK1059" s="1"/>
      <c r="AL1059" s="1"/>
      <c r="AM1059" s="1"/>
      <c r="AN1059" s="1"/>
      <c r="AO1059" s="1"/>
      <c r="AP1059" s="1"/>
      <c r="AQ1059" s="1"/>
      <c r="AR1059" s="1"/>
      <c r="AS1059" s="1"/>
      <c r="AT1059" s="1"/>
      <c r="AU1059" s="1"/>
      <c r="AV1059" s="1"/>
      <c r="AW1059" s="1"/>
      <c r="AX1059" s="1"/>
      <c r="AY1059" s="1"/>
      <c r="AZ1059" s="1"/>
      <c r="BA1059" s="1"/>
      <c r="BB1059" s="1"/>
      <c r="BC1059" s="1"/>
      <c r="BD1059" s="1"/>
      <c r="BE1059" s="1"/>
      <c r="BF1059" s="1"/>
      <c r="BG1059" s="1"/>
      <c r="BH1059" s="1"/>
      <c r="BI1059" s="1"/>
      <c r="BJ1059" s="1"/>
      <c r="BK1059" s="1"/>
      <c r="BL1059" s="1"/>
      <c r="BM1059" s="1"/>
      <c r="BN1059" s="1"/>
      <c r="BO1059" s="1"/>
      <c r="BP1059" s="1"/>
      <c r="BQ1059" s="1"/>
      <c r="BR1059" s="1"/>
      <c r="BS1059" s="1"/>
      <c r="BT1059" s="1"/>
      <c r="BU1059" s="1"/>
      <c r="BV1059" s="1"/>
      <c r="BW1059" s="1"/>
      <c r="BX1059" s="1"/>
      <c r="BY1059" s="1"/>
      <c r="BZ1059" s="1"/>
      <c r="CA1059" s="1"/>
      <c r="CB1059" s="1"/>
      <c r="CC1059" s="1"/>
      <c r="CD1059" s="1"/>
      <c r="CE1059" s="1"/>
      <c r="CF1059" s="1"/>
      <c r="CG1059" s="1"/>
      <c r="CH1059" s="1"/>
      <c r="CI1059" s="1"/>
      <c r="CJ1059" s="1"/>
      <c r="CK1059" s="1"/>
      <c r="CL1059" s="1"/>
      <c r="CM1059" s="1"/>
    </row>
    <row r="1060" spans="1:91" x14ac:dyDescent="0.4">
      <c r="A1060" s="1"/>
      <c r="B1060" s="1"/>
      <c r="C1060" s="1"/>
      <c r="D1060" s="1"/>
      <c r="E1060" s="1"/>
      <c r="F1060" s="1"/>
      <c r="G1060" s="1"/>
      <c r="H1060" s="1"/>
      <c r="I1060" s="1"/>
      <c r="J1060" s="1"/>
      <c r="K1060" s="1"/>
      <c r="L1060" s="1"/>
      <c r="M1060" s="1"/>
      <c r="N1060" s="1"/>
      <c r="O1060" s="1"/>
      <c r="P1060" s="1"/>
      <c r="Q1060" s="1"/>
      <c r="R1060" s="1"/>
      <c r="S1060" s="1"/>
      <c r="T1060" s="1"/>
      <c r="U1060" s="1"/>
      <c r="V1060" s="1"/>
      <c r="W1060" s="1"/>
      <c r="X1060" s="1"/>
      <c r="Y1060" s="1"/>
      <c r="Z1060" s="1"/>
      <c r="AA1060" s="1"/>
      <c r="AB1060" s="1"/>
      <c r="AC1060" s="1"/>
      <c r="AD1060" s="1"/>
      <c r="AE1060" s="1"/>
      <c r="AF1060" s="1"/>
      <c r="AG1060" s="1"/>
      <c r="AH1060" s="1"/>
      <c r="AI1060" s="1"/>
      <c r="AJ1060" s="1"/>
      <c r="AK1060" s="1"/>
      <c r="AL1060" s="1"/>
      <c r="AM1060" s="1"/>
      <c r="AN1060" s="1"/>
      <c r="AO1060" s="1"/>
      <c r="AP1060" s="1"/>
      <c r="AQ1060" s="1"/>
      <c r="AR1060" s="1"/>
      <c r="AS1060" s="1"/>
      <c r="AT1060" s="1"/>
      <c r="AU1060" s="1"/>
      <c r="AV1060" s="1"/>
      <c r="AW1060" s="1"/>
      <c r="AX1060" s="1"/>
      <c r="AY1060" s="1"/>
      <c r="AZ1060" s="1"/>
      <c r="BA1060" s="1"/>
      <c r="BB1060" s="1"/>
      <c r="BC1060" s="1"/>
      <c r="BD1060" s="1"/>
      <c r="BE1060" s="1"/>
      <c r="BF1060" s="1"/>
      <c r="BG1060" s="1"/>
      <c r="BH1060" s="1"/>
      <c r="BI1060" s="1"/>
      <c r="BJ1060" s="1"/>
      <c r="BK1060" s="1"/>
      <c r="BL1060" s="1"/>
      <c r="BM1060" s="1"/>
      <c r="BN1060" s="1"/>
      <c r="BO1060" s="1"/>
      <c r="BP1060" s="1"/>
      <c r="BQ1060" s="1"/>
      <c r="BR1060" s="1"/>
      <c r="BS1060" s="1"/>
      <c r="BT1060" s="1"/>
      <c r="BU1060" s="1"/>
      <c r="BV1060" s="1"/>
      <c r="BW1060" s="1"/>
      <c r="BX1060" s="1"/>
      <c r="BY1060" s="1"/>
      <c r="BZ1060" s="1"/>
      <c r="CA1060" s="1"/>
      <c r="CB1060" s="1"/>
      <c r="CC1060" s="1"/>
      <c r="CD1060" s="1"/>
      <c r="CE1060" s="1"/>
      <c r="CF1060" s="1"/>
      <c r="CG1060" s="1"/>
      <c r="CH1060" s="1"/>
      <c r="CI1060" s="1"/>
      <c r="CJ1060" s="1"/>
      <c r="CK1060" s="1"/>
      <c r="CL1060" s="1"/>
      <c r="CM1060" s="1"/>
    </row>
    <row r="1061" spans="1:91" x14ac:dyDescent="0.4">
      <c r="A1061" s="1"/>
      <c r="B1061" s="1"/>
      <c r="C1061" s="1"/>
      <c r="D1061" s="1"/>
      <c r="E1061" s="1"/>
      <c r="F1061" s="1"/>
      <c r="G1061" s="1"/>
      <c r="H1061" s="1"/>
      <c r="I1061" s="1"/>
      <c r="J1061" s="1"/>
      <c r="K1061" s="1"/>
      <c r="L1061" s="1"/>
      <c r="M1061" s="1"/>
      <c r="N1061" s="1"/>
      <c r="O1061" s="1"/>
      <c r="P1061" s="1"/>
      <c r="Q1061" s="1"/>
      <c r="R1061" s="1"/>
      <c r="S1061" s="1"/>
      <c r="T1061" s="1"/>
      <c r="U1061" s="1"/>
      <c r="V1061" s="1"/>
      <c r="W1061" s="1"/>
      <c r="X1061" s="1"/>
      <c r="Y1061" s="1"/>
      <c r="Z1061" s="1"/>
      <c r="AA1061" s="1"/>
      <c r="AB1061" s="1"/>
      <c r="AC1061" s="1"/>
      <c r="AD1061" s="1"/>
      <c r="AE1061" s="1"/>
      <c r="AF1061" s="1"/>
      <c r="AG1061" s="1"/>
      <c r="AH1061" s="1"/>
      <c r="AI1061" s="1"/>
      <c r="AJ1061" s="1"/>
      <c r="AK1061" s="1"/>
      <c r="AL1061" s="1"/>
      <c r="AM1061" s="1"/>
      <c r="AN1061" s="1"/>
      <c r="AO1061" s="1"/>
      <c r="AP1061" s="1"/>
      <c r="AQ1061" s="1"/>
      <c r="AR1061" s="1"/>
      <c r="AS1061" s="1"/>
      <c r="AT1061" s="1"/>
      <c r="AU1061" s="1"/>
      <c r="AV1061" s="1"/>
      <c r="AW1061" s="1"/>
      <c r="AX1061" s="1"/>
      <c r="AY1061" s="1"/>
      <c r="AZ1061" s="1"/>
      <c r="BA1061" s="1"/>
      <c r="BB1061" s="1"/>
      <c r="BC1061" s="1"/>
      <c r="BD1061" s="1"/>
      <c r="BE1061" s="1"/>
      <c r="BF1061" s="1"/>
      <c r="BG1061" s="1"/>
      <c r="BH1061" s="1"/>
      <c r="BI1061" s="1"/>
      <c r="BJ1061" s="1"/>
      <c r="BK1061" s="1"/>
      <c r="BL1061" s="1"/>
      <c r="BM1061" s="1"/>
      <c r="BN1061" s="1"/>
      <c r="BO1061" s="1"/>
      <c r="BP1061" s="1"/>
      <c r="BQ1061" s="1"/>
      <c r="BR1061" s="1"/>
      <c r="BS1061" s="1"/>
      <c r="BT1061" s="1"/>
      <c r="BU1061" s="1"/>
      <c r="BV1061" s="1"/>
      <c r="BW1061" s="1"/>
      <c r="BX1061" s="1"/>
      <c r="BY1061" s="1"/>
      <c r="BZ1061" s="1"/>
      <c r="CA1061" s="1"/>
      <c r="CB1061" s="1"/>
      <c r="CC1061" s="1"/>
      <c r="CD1061" s="1"/>
      <c r="CE1061" s="1"/>
      <c r="CF1061" s="1"/>
      <c r="CG1061" s="1"/>
      <c r="CH1061" s="1"/>
      <c r="CI1061" s="1"/>
      <c r="CJ1061" s="1"/>
      <c r="CK1061" s="1"/>
      <c r="CL1061" s="1"/>
      <c r="CM1061" s="1"/>
    </row>
    <row r="1062" spans="1:91" x14ac:dyDescent="0.4">
      <c r="A1062" s="1"/>
      <c r="B1062" s="1"/>
      <c r="C1062" s="1"/>
      <c r="D1062" s="1"/>
      <c r="E1062" s="1"/>
      <c r="F1062" s="1"/>
      <c r="G1062" s="1"/>
      <c r="H1062" s="1"/>
      <c r="I1062" s="1"/>
      <c r="J1062" s="1"/>
      <c r="K1062" s="1"/>
      <c r="L1062" s="1"/>
      <c r="M1062" s="1"/>
      <c r="N1062" s="1"/>
      <c r="O1062" s="1"/>
      <c r="P1062" s="1"/>
      <c r="Q1062" s="1"/>
      <c r="R1062" s="1"/>
      <c r="S1062" s="1"/>
      <c r="T1062" s="1"/>
      <c r="U1062" s="1"/>
      <c r="V1062" s="1"/>
      <c r="W1062" s="1"/>
      <c r="X1062" s="1"/>
      <c r="Y1062" s="1"/>
      <c r="Z1062" s="1"/>
      <c r="AA1062" s="1"/>
      <c r="AB1062" s="1"/>
      <c r="AC1062" s="1"/>
      <c r="AD1062" s="1"/>
      <c r="AE1062" s="1"/>
      <c r="AF1062" s="1"/>
      <c r="AG1062" s="1"/>
      <c r="AH1062" s="1"/>
      <c r="AI1062" s="1"/>
      <c r="AJ1062" s="1"/>
      <c r="AK1062" s="1"/>
      <c r="AL1062" s="1"/>
      <c r="AM1062" s="1"/>
      <c r="AN1062" s="1"/>
      <c r="AO1062" s="1"/>
      <c r="AP1062" s="1"/>
      <c r="AQ1062" s="1"/>
      <c r="AR1062" s="1"/>
      <c r="AS1062" s="1"/>
      <c r="AT1062" s="1"/>
      <c r="AU1062" s="1"/>
      <c r="AV1062" s="1"/>
      <c r="AW1062" s="1"/>
      <c r="AX1062" s="1"/>
      <c r="AY1062" s="1"/>
      <c r="AZ1062" s="1"/>
      <c r="BA1062" s="1"/>
      <c r="BB1062" s="1"/>
      <c r="BC1062" s="1"/>
      <c r="BD1062" s="1"/>
      <c r="BE1062" s="1"/>
      <c r="BF1062" s="1"/>
      <c r="BG1062" s="1"/>
      <c r="BH1062" s="1"/>
      <c r="BI1062" s="1"/>
      <c r="BJ1062" s="1"/>
      <c r="BK1062" s="1"/>
      <c r="BL1062" s="1"/>
      <c r="BM1062" s="1"/>
      <c r="BN1062" s="1"/>
      <c r="BO1062" s="1"/>
      <c r="BP1062" s="1"/>
      <c r="BQ1062" s="1"/>
      <c r="BR1062" s="1"/>
      <c r="BS1062" s="1"/>
      <c r="BT1062" s="1"/>
      <c r="BU1062" s="1"/>
      <c r="BV1062" s="1"/>
      <c r="BW1062" s="1"/>
      <c r="BX1062" s="1"/>
      <c r="BY1062" s="1"/>
      <c r="BZ1062" s="1"/>
      <c r="CA1062" s="1"/>
      <c r="CB1062" s="1"/>
      <c r="CC1062" s="1"/>
      <c r="CD1062" s="1"/>
      <c r="CE1062" s="1"/>
      <c r="CF1062" s="1"/>
      <c r="CG1062" s="1"/>
      <c r="CH1062" s="1"/>
      <c r="CI1062" s="1"/>
      <c r="CJ1062" s="1"/>
      <c r="CK1062" s="1"/>
      <c r="CL1062" s="1"/>
      <c r="CM1062" s="1"/>
    </row>
    <row r="1063" spans="1:91" x14ac:dyDescent="0.4">
      <c r="A1063" s="1"/>
      <c r="B1063" s="1"/>
      <c r="C1063" s="1"/>
      <c r="D1063" s="1"/>
      <c r="E1063" s="1"/>
      <c r="F1063" s="1"/>
      <c r="G1063" s="1"/>
      <c r="H1063" s="1"/>
      <c r="I1063" s="1"/>
      <c r="J1063" s="1"/>
      <c r="K1063" s="1"/>
      <c r="L1063" s="1"/>
      <c r="M1063" s="1"/>
      <c r="N1063" s="1"/>
      <c r="O1063" s="1"/>
      <c r="P1063" s="1"/>
      <c r="Q1063" s="1"/>
      <c r="R1063" s="1"/>
      <c r="S1063" s="1"/>
      <c r="T1063" s="1"/>
      <c r="U1063" s="1"/>
      <c r="V1063" s="1"/>
      <c r="W1063" s="1"/>
      <c r="X1063" s="1"/>
      <c r="Y1063" s="1"/>
      <c r="Z1063" s="1"/>
      <c r="AA1063" s="1"/>
      <c r="AB1063" s="1"/>
      <c r="AC1063" s="1"/>
      <c r="AD1063" s="1"/>
      <c r="AE1063" s="1"/>
      <c r="AF1063" s="1"/>
      <c r="AG1063" s="1"/>
      <c r="AH1063" s="1"/>
      <c r="AI1063" s="1"/>
      <c r="AJ1063" s="1"/>
      <c r="AK1063" s="1"/>
      <c r="AL1063" s="1"/>
      <c r="AM1063" s="1"/>
      <c r="AN1063" s="1"/>
      <c r="AO1063" s="1"/>
      <c r="AP1063" s="1"/>
      <c r="AQ1063" s="1"/>
      <c r="AR1063" s="1"/>
      <c r="AS1063" s="1"/>
      <c r="AT1063" s="1"/>
      <c r="AU1063" s="1"/>
      <c r="AV1063" s="1"/>
      <c r="AW1063" s="1"/>
      <c r="AX1063" s="1"/>
      <c r="AY1063" s="1"/>
      <c r="AZ1063" s="1"/>
      <c r="BA1063" s="1"/>
      <c r="BB1063" s="1"/>
      <c r="BC1063" s="1"/>
      <c r="BD1063" s="1"/>
      <c r="BE1063" s="1"/>
      <c r="BF1063" s="1"/>
      <c r="BG1063" s="1"/>
      <c r="BH1063" s="1"/>
      <c r="BI1063" s="1"/>
      <c r="BJ1063" s="1"/>
      <c r="BK1063" s="1"/>
      <c r="BL1063" s="1"/>
      <c r="BM1063" s="1"/>
      <c r="BN1063" s="1"/>
      <c r="BO1063" s="1"/>
      <c r="BP1063" s="1"/>
      <c r="BQ1063" s="1"/>
      <c r="BR1063" s="1"/>
      <c r="BS1063" s="1"/>
      <c r="BT1063" s="1"/>
      <c r="BU1063" s="1"/>
      <c r="BV1063" s="1"/>
      <c r="BW1063" s="1"/>
      <c r="BX1063" s="1"/>
      <c r="BY1063" s="1"/>
      <c r="BZ1063" s="1"/>
      <c r="CA1063" s="1"/>
      <c r="CB1063" s="1"/>
      <c r="CC1063" s="1"/>
      <c r="CD1063" s="1"/>
      <c r="CE1063" s="1"/>
      <c r="CF1063" s="1"/>
      <c r="CG1063" s="1"/>
      <c r="CH1063" s="1"/>
      <c r="CI1063" s="1"/>
      <c r="CJ1063" s="1"/>
      <c r="CK1063" s="1"/>
      <c r="CL1063" s="1"/>
      <c r="CM1063" s="1"/>
    </row>
    <row r="1064" spans="1:91" x14ac:dyDescent="0.4">
      <c r="A1064" s="1"/>
      <c r="B1064" s="1"/>
      <c r="C1064" s="1"/>
      <c r="D1064" s="1"/>
      <c r="E1064" s="1"/>
      <c r="F1064" s="1"/>
      <c r="G1064" s="1"/>
      <c r="H1064" s="1"/>
      <c r="I1064" s="1"/>
      <c r="J1064" s="1"/>
      <c r="K1064" s="1"/>
      <c r="L1064" s="1"/>
      <c r="M1064" s="1"/>
      <c r="N1064" s="1"/>
      <c r="O1064" s="1"/>
      <c r="P1064" s="1"/>
      <c r="Q1064" s="1"/>
      <c r="R1064" s="1"/>
      <c r="S1064" s="1"/>
      <c r="T1064" s="1"/>
      <c r="U1064" s="1"/>
      <c r="V1064" s="1"/>
      <c r="W1064" s="1"/>
      <c r="X1064" s="1"/>
      <c r="Y1064" s="1"/>
      <c r="Z1064" s="1"/>
      <c r="AA1064" s="1"/>
      <c r="AB1064" s="1"/>
      <c r="AC1064" s="1"/>
      <c r="AD1064" s="1"/>
      <c r="AE1064" s="1"/>
      <c r="AF1064" s="1"/>
      <c r="AG1064" s="1"/>
      <c r="AH1064" s="1"/>
      <c r="AI1064" s="1"/>
      <c r="AJ1064" s="1"/>
      <c r="AK1064" s="1"/>
      <c r="AL1064" s="1"/>
      <c r="AM1064" s="1"/>
      <c r="AN1064" s="1"/>
      <c r="AO1064" s="1"/>
      <c r="AP1064" s="1"/>
      <c r="AQ1064" s="1"/>
      <c r="AR1064" s="1"/>
      <c r="AS1064" s="1"/>
      <c r="AT1064" s="1"/>
      <c r="AU1064" s="1"/>
      <c r="AV1064" s="1"/>
      <c r="AW1064" s="1"/>
      <c r="AX1064" s="1"/>
      <c r="AY1064" s="1"/>
      <c r="AZ1064" s="1"/>
      <c r="BA1064" s="1"/>
      <c r="BB1064" s="1"/>
      <c r="BC1064" s="1"/>
      <c r="BD1064" s="1"/>
      <c r="BE1064" s="1"/>
      <c r="BF1064" s="1"/>
      <c r="BG1064" s="1"/>
      <c r="BH1064" s="1"/>
      <c r="BI1064" s="1"/>
      <c r="BJ1064" s="1"/>
      <c r="BK1064" s="1"/>
      <c r="BL1064" s="1"/>
      <c r="BM1064" s="1"/>
      <c r="BN1064" s="1"/>
      <c r="BO1064" s="1"/>
      <c r="BP1064" s="1"/>
      <c r="BQ1064" s="1"/>
      <c r="BR1064" s="1"/>
      <c r="BS1064" s="1"/>
      <c r="BT1064" s="1"/>
      <c r="BU1064" s="1"/>
      <c r="BV1064" s="1"/>
      <c r="BW1064" s="1"/>
      <c r="BX1064" s="1"/>
      <c r="BY1064" s="1"/>
      <c r="BZ1064" s="1"/>
      <c r="CA1064" s="1"/>
      <c r="CB1064" s="1"/>
      <c r="CC1064" s="1"/>
      <c r="CD1064" s="1"/>
      <c r="CE1064" s="1"/>
      <c r="CF1064" s="1"/>
      <c r="CG1064" s="1"/>
      <c r="CH1064" s="1"/>
      <c r="CI1064" s="1"/>
      <c r="CJ1064" s="1"/>
      <c r="CK1064" s="1"/>
      <c r="CL1064" s="1"/>
      <c r="CM1064" s="1"/>
    </row>
    <row r="1065" spans="1:91" x14ac:dyDescent="0.4">
      <c r="A1065" s="1"/>
      <c r="B1065" s="1"/>
      <c r="C1065" s="1"/>
      <c r="D1065" s="1"/>
      <c r="E1065" s="1"/>
      <c r="F1065" s="1"/>
      <c r="G1065" s="1"/>
      <c r="H1065" s="1"/>
      <c r="I1065" s="1"/>
      <c r="J1065" s="1"/>
      <c r="K1065" s="1"/>
      <c r="L1065" s="1"/>
      <c r="M1065" s="1"/>
      <c r="N1065" s="1"/>
      <c r="O1065" s="1"/>
      <c r="P1065" s="1"/>
      <c r="Q1065" s="1"/>
      <c r="R1065" s="1"/>
      <c r="S1065" s="1"/>
      <c r="T1065" s="1"/>
      <c r="U1065" s="1"/>
      <c r="V1065" s="1"/>
      <c r="W1065" s="1"/>
      <c r="X1065" s="1"/>
      <c r="Y1065" s="1"/>
      <c r="Z1065" s="1"/>
      <c r="AA1065" s="1"/>
      <c r="AB1065" s="1"/>
      <c r="AC1065" s="1"/>
      <c r="AD1065" s="1"/>
      <c r="AE1065" s="1"/>
      <c r="AF1065" s="1"/>
      <c r="AG1065" s="1"/>
      <c r="AH1065" s="1"/>
      <c r="AI1065" s="1"/>
      <c r="AJ1065" s="1"/>
      <c r="AK1065" s="1"/>
      <c r="AL1065" s="1"/>
      <c r="AM1065" s="1"/>
      <c r="AN1065" s="1"/>
      <c r="AO1065" s="1"/>
      <c r="AP1065" s="1"/>
      <c r="AQ1065" s="1"/>
      <c r="AR1065" s="1"/>
      <c r="AS1065" s="1"/>
      <c r="AT1065" s="1"/>
      <c r="AU1065" s="1"/>
      <c r="AV1065" s="1"/>
      <c r="AW1065" s="1"/>
      <c r="AX1065" s="1"/>
      <c r="AY1065" s="1"/>
      <c r="AZ1065" s="1"/>
      <c r="BA1065" s="1"/>
      <c r="BB1065" s="1"/>
      <c r="BC1065" s="1"/>
      <c r="BD1065" s="1"/>
      <c r="BE1065" s="1"/>
      <c r="BF1065" s="1"/>
      <c r="BG1065" s="1"/>
      <c r="BH1065" s="1"/>
      <c r="BI1065" s="1"/>
      <c r="BJ1065" s="1"/>
      <c r="BK1065" s="1"/>
      <c r="BL1065" s="1"/>
      <c r="BM1065" s="1"/>
      <c r="BN1065" s="1"/>
      <c r="BO1065" s="1"/>
      <c r="BP1065" s="1"/>
      <c r="BQ1065" s="1"/>
      <c r="BR1065" s="1"/>
      <c r="BS1065" s="1"/>
      <c r="BT1065" s="1"/>
      <c r="BU1065" s="1"/>
      <c r="BV1065" s="1"/>
      <c r="BW1065" s="1"/>
      <c r="BX1065" s="1"/>
      <c r="BY1065" s="1"/>
      <c r="BZ1065" s="1"/>
      <c r="CA1065" s="1"/>
      <c r="CB1065" s="1"/>
      <c r="CC1065" s="1"/>
      <c r="CD1065" s="1"/>
      <c r="CE1065" s="1"/>
      <c r="CF1065" s="1"/>
      <c r="CG1065" s="1"/>
      <c r="CH1065" s="1"/>
      <c r="CI1065" s="1"/>
      <c r="CJ1065" s="1"/>
      <c r="CK1065" s="1"/>
      <c r="CL1065" s="1"/>
      <c r="CM1065" s="1"/>
    </row>
    <row r="1066" spans="1:91" x14ac:dyDescent="0.4">
      <c r="A1066" s="1"/>
      <c r="B1066" s="1"/>
      <c r="C1066" s="1"/>
      <c r="D1066" s="1"/>
      <c r="E1066" s="1"/>
      <c r="F1066" s="1"/>
      <c r="G1066" s="1"/>
      <c r="H1066" s="1"/>
      <c r="I1066" s="1"/>
      <c r="J1066" s="1"/>
      <c r="K1066" s="1"/>
      <c r="L1066" s="1"/>
      <c r="M1066" s="1"/>
      <c r="N1066" s="1"/>
      <c r="O1066" s="1"/>
      <c r="P1066" s="1"/>
      <c r="Q1066" s="1"/>
      <c r="R1066" s="1"/>
      <c r="S1066" s="1"/>
      <c r="T1066" s="1"/>
      <c r="U1066" s="1"/>
      <c r="V1066" s="1"/>
      <c r="W1066" s="1"/>
      <c r="X1066" s="1"/>
      <c r="Y1066" s="1"/>
      <c r="Z1066" s="1"/>
      <c r="AA1066" s="1"/>
      <c r="AB1066" s="1"/>
      <c r="AC1066" s="1"/>
      <c r="AD1066" s="1"/>
      <c r="AE1066" s="1"/>
      <c r="AF1066" s="1"/>
      <c r="AG1066" s="1"/>
      <c r="AH1066" s="1"/>
      <c r="AI1066" s="1"/>
      <c r="AJ1066" s="1"/>
      <c r="AK1066" s="1"/>
      <c r="AL1066" s="1"/>
      <c r="AM1066" s="1"/>
      <c r="AN1066" s="1"/>
      <c r="AO1066" s="1"/>
      <c r="AP1066" s="1"/>
      <c r="AQ1066" s="1"/>
      <c r="AR1066" s="1"/>
      <c r="AS1066" s="1"/>
      <c r="AT1066" s="1"/>
      <c r="AU1066" s="1"/>
      <c r="AV1066" s="1"/>
      <c r="AW1066" s="1"/>
      <c r="AX1066" s="1"/>
      <c r="AY1066" s="1"/>
      <c r="AZ1066" s="1"/>
      <c r="BA1066" s="1"/>
      <c r="BB1066" s="1"/>
      <c r="BC1066" s="1"/>
      <c r="BD1066" s="1"/>
      <c r="BE1066" s="1"/>
      <c r="BF1066" s="1"/>
      <c r="BG1066" s="1"/>
      <c r="BH1066" s="1"/>
      <c r="BI1066" s="1"/>
      <c r="BJ1066" s="1"/>
      <c r="BK1066" s="1"/>
      <c r="BL1066" s="1"/>
      <c r="BM1066" s="1"/>
      <c r="BN1066" s="1"/>
      <c r="BO1066" s="1"/>
      <c r="BP1066" s="1"/>
      <c r="BQ1066" s="1"/>
      <c r="BR1066" s="1"/>
      <c r="BS1066" s="1"/>
      <c r="BT1066" s="1"/>
      <c r="BU1066" s="1"/>
      <c r="BV1066" s="1"/>
      <c r="BW1066" s="1"/>
      <c r="BX1066" s="1"/>
      <c r="BY1066" s="1"/>
      <c r="BZ1066" s="1"/>
      <c r="CA1066" s="1"/>
      <c r="CB1066" s="1"/>
      <c r="CC1066" s="1"/>
      <c r="CD1066" s="1"/>
      <c r="CE1066" s="1"/>
      <c r="CF1066" s="1"/>
      <c r="CG1066" s="1"/>
      <c r="CH1066" s="1"/>
      <c r="CI1066" s="1"/>
      <c r="CJ1066" s="1"/>
      <c r="CK1066" s="1"/>
      <c r="CL1066" s="1"/>
      <c r="CM1066" s="1"/>
    </row>
    <row r="1067" spans="1:91" x14ac:dyDescent="0.4">
      <c r="A1067" s="1"/>
      <c r="B1067" s="1"/>
      <c r="C1067" s="1"/>
      <c r="D1067" s="1"/>
      <c r="E1067" s="1"/>
      <c r="F1067" s="1"/>
      <c r="G1067" s="1"/>
      <c r="H1067" s="1"/>
      <c r="I1067" s="1"/>
      <c r="J1067" s="1"/>
      <c r="K1067" s="1"/>
      <c r="L1067" s="1"/>
      <c r="M1067" s="1"/>
      <c r="N1067" s="1"/>
      <c r="O1067" s="1"/>
      <c r="P1067" s="1"/>
      <c r="Q1067" s="1"/>
      <c r="R1067" s="1"/>
      <c r="S1067" s="1"/>
      <c r="T1067" s="1"/>
      <c r="U1067" s="1"/>
      <c r="V1067" s="1"/>
      <c r="W1067" s="1"/>
      <c r="X1067" s="1"/>
      <c r="Y1067" s="1"/>
      <c r="Z1067" s="1"/>
      <c r="AA1067" s="1"/>
      <c r="AB1067" s="1"/>
      <c r="AC1067" s="1"/>
      <c r="AD1067" s="1"/>
      <c r="AE1067" s="1"/>
      <c r="AF1067" s="1"/>
      <c r="AG1067" s="1"/>
      <c r="AH1067" s="1"/>
      <c r="AI1067" s="1"/>
      <c r="AJ1067" s="1"/>
      <c r="AK1067" s="1"/>
      <c r="AL1067" s="1"/>
      <c r="AM1067" s="1"/>
      <c r="AN1067" s="1"/>
      <c r="AO1067" s="1"/>
      <c r="AP1067" s="1"/>
      <c r="AQ1067" s="1"/>
      <c r="AR1067" s="1"/>
      <c r="AS1067" s="1"/>
      <c r="AT1067" s="1"/>
      <c r="AU1067" s="1"/>
      <c r="AV1067" s="1"/>
      <c r="AW1067" s="1"/>
      <c r="AX1067" s="1"/>
      <c r="AY1067" s="1"/>
      <c r="AZ1067" s="1"/>
      <c r="BA1067" s="1"/>
      <c r="BB1067" s="1"/>
      <c r="BC1067" s="1"/>
      <c r="BD1067" s="1"/>
      <c r="BE1067" s="1"/>
      <c r="BF1067" s="1"/>
      <c r="BG1067" s="1"/>
      <c r="BH1067" s="1"/>
      <c r="BI1067" s="1"/>
      <c r="BJ1067" s="1"/>
      <c r="BK1067" s="1"/>
      <c r="BL1067" s="1"/>
      <c r="BM1067" s="1"/>
      <c r="BN1067" s="1"/>
      <c r="BO1067" s="1"/>
      <c r="BP1067" s="1"/>
      <c r="BQ1067" s="1"/>
      <c r="BR1067" s="1"/>
      <c r="BS1067" s="1"/>
      <c r="BT1067" s="1"/>
      <c r="BU1067" s="1"/>
      <c r="BV1067" s="1"/>
      <c r="BW1067" s="1"/>
      <c r="BX1067" s="1"/>
      <c r="BY1067" s="1"/>
      <c r="BZ1067" s="1"/>
      <c r="CA1067" s="1"/>
      <c r="CB1067" s="1"/>
      <c r="CC1067" s="1"/>
      <c r="CD1067" s="1"/>
      <c r="CE1067" s="1"/>
      <c r="CF1067" s="1"/>
      <c r="CG1067" s="1"/>
      <c r="CH1067" s="1"/>
      <c r="CI1067" s="1"/>
      <c r="CJ1067" s="1"/>
      <c r="CK1067" s="1"/>
      <c r="CL1067" s="1"/>
      <c r="CM1067" s="1"/>
    </row>
    <row r="1068" spans="1:91" x14ac:dyDescent="0.4">
      <c r="A1068" s="1"/>
      <c r="B1068" s="1"/>
      <c r="C1068" s="1"/>
      <c r="D1068" s="1"/>
      <c r="E1068" s="1"/>
      <c r="F1068" s="1"/>
      <c r="G1068" s="1"/>
      <c r="H1068" s="1"/>
      <c r="I1068" s="1"/>
      <c r="J1068" s="1"/>
      <c r="K1068" s="1"/>
      <c r="L1068" s="1"/>
      <c r="M1068" s="1"/>
      <c r="N1068" s="1"/>
      <c r="O1068" s="1"/>
      <c r="P1068" s="1"/>
      <c r="Q1068" s="1"/>
      <c r="R1068" s="1"/>
      <c r="S1068" s="1"/>
      <c r="T1068" s="1"/>
      <c r="U1068" s="1"/>
      <c r="V1068" s="1"/>
      <c r="W1068" s="1"/>
      <c r="X1068" s="1"/>
      <c r="Y1068" s="1"/>
      <c r="Z1068" s="1"/>
      <c r="AA1068" s="1"/>
      <c r="AB1068" s="1"/>
      <c r="AC1068" s="1"/>
      <c r="AD1068" s="1"/>
      <c r="AE1068" s="1"/>
      <c r="AF1068" s="1"/>
      <c r="AG1068" s="1"/>
      <c r="AH1068" s="1"/>
      <c r="AI1068" s="1"/>
      <c r="AJ1068" s="1"/>
      <c r="AK1068" s="1"/>
      <c r="AL1068" s="1"/>
      <c r="AM1068" s="1"/>
      <c r="AN1068" s="1"/>
      <c r="AO1068" s="1"/>
      <c r="AP1068" s="1"/>
      <c r="AQ1068" s="1"/>
      <c r="AR1068" s="1"/>
      <c r="AS1068" s="1"/>
      <c r="AT1068" s="1"/>
      <c r="AU1068" s="1"/>
      <c r="AV1068" s="1"/>
      <c r="AW1068" s="1"/>
      <c r="AX1068" s="1"/>
      <c r="AY1068" s="1"/>
      <c r="AZ1068" s="1"/>
      <c r="BA1068" s="1"/>
      <c r="BB1068" s="1"/>
      <c r="BC1068" s="1"/>
      <c r="BD1068" s="1"/>
      <c r="BE1068" s="1"/>
      <c r="BF1068" s="1"/>
      <c r="BG1068" s="1"/>
      <c r="BH1068" s="1"/>
      <c r="BI1068" s="1"/>
      <c r="BJ1068" s="1"/>
      <c r="BK1068" s="1"/>
      <c r="BL1068" s="1"/>
      <c r="BM1068" s="1"/>
      <c r="BN1068" s="1"/>
      <c r="BO1068" s="1"/>
      <c r="BP1068" s="1"/>
      <c r="BQ1068" s="1"/>
      <c r="BR1068" s="1"/>
      <c r="BS1068" s="1"/>
      <c r="BT1068" s="1"/>
      <c r="BU1068" s="1"/>
      <c r="BV1068" s="1"/>
      <c r="BW1068" s="1"/>
      <c r="BX1068" s="1"/>
      <c r="BY1068" s="1"/>
      <c r="BZ1068" s="1"/>
      <c r="CA1068" s="1"/>
      <c r="CB1068" s="1"/>
      <c r="CC1068" s="1"/>
      <c r="CD1068" s="1"/>
      <c r="CE1068" s="1"/>
      <c r="CF1068" s="1"/>
      <c r="CG1068" s="1"/>
      <c r="CH1068" s="1"/>
      <c r="CI1068" s="1"/>
      <c r="CJ1068" s="1"/>
      <c r="CK1068" s="1"/>
      <c r="CL1068" s="1"/>
      <c r="CM1068" s="1"/>
    </row>
    <row r="1069" spans="1:91" x14ac:dyDescent="0.4">
      <c r="A1069" s="1"/>
      <c r="B1069" s="1"/>
      <c r="C1069" s="1"/>
      <c r="D1069" s="1"/>
      <c r="E1069" s="1"/>
      <c r="F1069" s="1"/>
      <c r="G1069" s="1"/>
      <c r="H1069" s="1"/>
      <c r="I1069" s="1"/>
      <c r="J1069" s="1"/>
      <c r="K1069" s="1"/>
      <c r="L1069" s="1"/>
      <c r="M1069" s="1"/>
      <c r="N1069" s="1"/>
      <c r="O1069" s="1"/>
      <c r="P1069" s="1"/>
      <c r="Q1069" s="1"/>
      <c r="R1069" s="1"/>
      <c r="S1069" s="1"/>
      <c r="T1069" s="1"/>
      <c r="U1069" s="1"/>
      <c r="V1069" s="1"/>
      <c r="W1069" s="1"/>
      <c r="X1069" s="1"/>
      <c r="Y1069" s="1"/>
      <c r="Z1069" s="1"/>
      <c r="AA1069" s="1"/>
      <c r="AB1069" s="1"/>
      <c r="AC1069" s="1"/>
      <c r="AD1069" s="1"/>
      <c r="AE1069" s="1"/>
      <c r="AF1069" s="1"/>
      <c r="AG1069" s="1"/>
      <c r="AH1069" s="1"/>
      <c r="AI1069" s="1"/>
      <c r="AJ1069" s="1"/>
      <c r="AK1069" s="1"/>
      <c r="AL1069" s="1"/>
      <c r="AM1069" s="1"/>
      <c r="AN1069" s="1"/>
      <c r="AO1069" s="1"/>
      <c r="AP1069" s="1"/>
      <c r="AQ1069" s="1"/>
      <c r="AR1069" s="1"/>
      <c r="AS1069" s="1"/>
      <c r="AT1069" s="1"/>
      <c r="AU1069" s="1"/>
      <c r="AV1069" s="1"/>
      <c r="AW1069" s="1"/>
      <c r="AX1069" s="1"/>
      <c r="AY1069" s="1"/>
      <c r="AZ1069" s="1"/>
      <c r="BA1069" s="1"/>
      <c r="BB1069" s="1"/>
      <c r="BC1069" s="1"/>
      <c r="BD1069" s="1"/>
      <c r="BE1069" s="1"/>
      <c r="BF1069" s="1"/>
      <c r="BG1069" s="1"/>
      <c r="BH1069" s="1"/>
      <c r="BI1069" s="1"/>
      <c r="BJ1069" s="1"/>
      <c r="BK1069" s="1"/>
      <c r="BL1069" s="1"/>
      <c r="BM1069" s="1"/>
      <c r="BN1069" s="1"/>
      <c r="BO1069" s="1"/>
      <c r="BP1069" s="1"/>
      <c r="BQ1069" s="1"/>
      <c r="BR1069" s="1"/>
      <c r="BS1069" s="1"/>
      <c r="BT1069" s="1"/>
      <c r="BU1069" s="1"/>
      <c r="BV1069" s="1"/>
      <c r="BW1069" s="1"/>
      <c r="BX1069" s="1"/>
      <c r="BY1069" s="1"/>
      <c r="BZ1069" s="1"/>
      <c r="CA1069" s="1"/>
      <c r="CB1069" s="1"/>
      <c r="CC1069" s="1"/>
      <c r="CD1069" s="1"/>
      <c r="CE1069" s="1"/>
      <c r="CF1069" s="1"/>
      <c r="CG1069" s="1"/>
      <c r="CH1069" s="1"/>
      <c r="CI1069" s="1"/>
      <c r="CJ1069" s="1"/>
      <c r="CK1069" s="1"/>
      <c r="CL1069" s="1"/>
      <c r="CM1069" s="1"/>
    </row>
    <row r="1070" spans="1:91" x14ac:dyDescent="0.4">
      <c r="A1070" s="1"/>
      <c r="B1070" s="1"/>
      <c r="C1070" s="1"/>
      <c r="D1070" s="1"/>
      <c r="E1070" s="1"/>
      <c r="F1070" s="1"/>
      <c r="G1070" s="1"/>
      <c r="H1070" s="1"/>
      <c r="I1070" s="1"/>
      <c r="J1070" s="1"/>
      <c r="K1070" s="1"/>
      <c r="L1070" s="1"/>
      <c r="M1070" s="1"/>
      <c r="N1070" s="1"/>
      <c r="O1070" s="1"/>
      <c r="P1070" s="1"/>
      <c r="Q1070" s="1"/>
      <c r="R1070" s="1"/>
      <c r="S1070" s="1"/>
      <c r="T1070" s="1"/>
      <c r="U1070" s="1"/>
      <c r="V1070" s="1"/>
      <c r="W1070" s="1"/>
      <c r="X1070" s="1"/>
      <c r="Y1070" s="1"/>
      <c r="Z1070" s="1"/>
      <c r="AA1070" s="1"/>
      <c r="AB1070" s="1"/>
      <c r="AC1070" s="1"/>
      <c r="AD1070" s="1"/>
      <c r="AE1070" s="1"/>
      <c r="AF1070" s="1"/>
      <c r="AG1070" s="1"/>
      <c r="AH1070" s="1"/>
      <c r="AI1070" s="1"/>
      <c r="AJ1070" s="1"/>
      <c r="AK1070" s="1"/>
      <c r="AL1070" s="1"/>
      <c r="AM1070" s="1"/>
      <c r="AN1070" s="1"/>
      <c r="AO1070" s="1"/>
      <c r="AP1070" s="1"/>
      <c r="AQ1070" s="1"/>
      <c r="AR1070" s="1"/>
      <c r="AS1070" s="1"/>
      <c r="AT1070" s="1"/>
      <c r="AU1070" s="1"/>
      <c r="AV1070" s="1"/>
      <c r="AW1070" s="1"/>
      <c r="AX1070" s="1"/>
      <c r="AY1070" s="1"/>
      <c r="AZ1070" s="1"/>
      <c r="BA1070" s="1"/>
      <c r="BB1070" s="1"/>
      <c r="BC1070" s="1"/>
      <c r="BD1070" s="1"/>
      <c r="BE1070" s="1"/>
      <c r="BF1070" s="1"/>
      <c r="BG1070" s="1"/>
      <c r="BH1070" s="1"/>
      <c r="BI1070" s="1"/>
      <c r="BJ1070" s="1"/>
      <c r="BK1070" s="1"/>
      <c r="BL1070" s="1"/>
      <c r="BM1070" s="1"/>
      <c r="BN1070" s="1"/>
      <c r="BO1070" s="1"/>
      <c r="BP1070" s="1"/>
      <c r="BQ1070" s="1"/>
      <c r="BR1070" s="1"/>
      <c r="BS1070" s="1"/>
      <c r="BT1070" s="1"/>
      <c r="BU1070" s="1"/>
      <c r="BV1070" s="1"/>
      <c r="BW1070" s="1"/>
      <c r="BX1070" s="1"/>
      <c r="BY1070" s="1"/>
      <c r="BZ1070" s="1"/>
      <c r="CA1070" s="1"/>
      <c r="CB1070" s="1"/>
      <c r="CC1070" s="1"/>
      <c r="CD1070" s="1"/>
      <c r="CE1070" s="1"/>
      <c r="CF1070" s="1"/>
      <c r="CG1070" s="1"/>
      <c r="CH1070" s="1"/>
      <c r="CI1070" s="1"/>
      <c r="CJ1070" s="1"/>
      <c r="CK1070" s="1"/>
      <c r="CL1070" s="1"/>
      <c r="CM1070" s="1"/>
    </row>
    <row r="1071" spans="1:91" x14ac:dyDescent="0.4">
      <c r="A1071" s="1"/>
      <c r="B1071" s="1"/>
      <c r="C1071" s="1"/>
      <c r="D1071" s="1"/>
      <c r="E1071" s="1"/>
      <c r="F1071" s="1"/>
      <c r="G1071" s="1"/>
      <c r="H1071" s="1"/>
      <c r="I1071" s="1"/>
      <c r="J1071" s="1"/>
      <c r="K1071" s="1"/>
      <c r="L1071" s="1"/>
      <c r="M1071" s="1"/>
      <c r="N1071" s="1"/>
      <c r="O1071" s="1"/>
      <c r="P1071" s="1"/>
      <c r="Q1071" s="1"/>
      <c r="R1071" s="1"/>
      <c r="S1071" s="1"/>
      <c r="T1071" s="1"/>
      <c r="U1071" s="1"/>
      <c r="V1071" s="1"/>
      <c r="W1071" s="1"/>
      <c r="X1071" s="1"/>
      <c r="Y1071" s="1"/>
      <c r="Z1071" s="1"/>
      <c r="AA1071" s="1"/>
      <c r="AB1071" s="1"/>
      <c r="AC1071" s="1"/>
      <c r="AD1071" s="1"/>
      <c r="AE1071" s="1"/>
      <c r="AF1071" s="1"/>
      <c r="AG1071" s="1"/>
      <c r="AH1071" s="1"/>
      <c r="AI1071" s="1"/>
      <c r="AJ1071" s="1"/>
      <c r="AK1071" s="1"/>
      <c r="AL1071" s="1"/>
      <c r="AM1071" s="1"/>
      <c r="AN1071" s="1"/>
      <c r="AO1071" s="1"/>
      <c r="AP1071" s="1"/>
      <c r="AQ1071" s="1"/>
      <c r="AR1071" s="1"/>
      <c r="AS1071" s="1"/>
      <c r="AT1071" s="1"/>
      <c r="AU1071" s="1"/>
      <c r="AV1071" s="1"/>
      <c r="AW1071" s="1"/>
      <c r="AX1071" s="1"/>
      <c r="AY1071" s="1"/>
      <c r="AZ1071" s="1"/>
      <c r="BA1071" s="1"/>
      <c r="BB1071" s="1"/>
      <c r="BC1071" s="1"/>
      <c r="BD1071" s="1"/>
      <c r="BE1071" s="1"/>
      <c r="BF1071" s="1"/>
      <c r="BG1071" s="1"/>
      <c r="BH1071" s="1"/>
      <c r="BI1071" s="1"/>
      <c r="BJ1071" s="1"/>
      <c r="BK1071" s="1"/>
      <c r="BL1071" s="1"/>
      <c r="BM1071" s="1"/>
      <c r="BN1071" s="1"/>
      <c r="BO1071" s="1"/>
      <c r="BP1071" s="1"/>
      <c r="BQ1071" s="1"/>
      <c r="BR1071" s="1"/>
      <c r="BS1071" s="1"/>
      <c r="BT1071" s="1"/>
      <c r="BU1071" s="1"/>
      <c r="BV1071" s="1"/>
      <c r="BW1071" s="1"/>
      <c r="BX1071" s="1"/>
      <c r="BY1071" s="1"/>
      <c r="BZ1071" s="1"/>
      <c r="CA1071" s="1"/>
      <c r="CB1071" s="1"/>
      <c r="CC1071" s="1"/>
      <c r="CD1071" s="1"/>
      <c r="CE1071" s="1"/>
      <c r="CF1071" s="1"/>
      <c r="CG1071" s="1"/>
      <c r="CH1071" s="1"/>
      <c r="CI1071" s="1"/>
      <c r="CJ1071" s="1"/>
      <c r="CK1071" s="1"/>
      <c r="CL1071" s="1"/>
      <c r="CM1071" s="1"/>
    </row>
    <row r="1072" spans="1:91" x14ac:dyDescent="0.4">
      <c r="A1072" s="1"/>
      <c r="B1072" s="1"/>
      <c r="C1072" s="1"/>
      <c r="D1072" s="1"/>
      <c r="E1072" s="1"/>
      <c r="F1072" s="1"/>
      <c r="G1072" s="1"/>
      <c r="H1072" s="1"/>
      <c r="I1072" s="1"/>
      <c r="J1072" s="1"/>
      <c r="K1072" s="1"/>
      <c r="L1072" s="1"/>
      <c r="M1072" s="1"/>
      <c r="N1072" s="1"/>
      <c r="O1072" s="1"/>
      <c r="P1072" s="1"/>
      <c r="Q1072" s="1"/>
      <c r="R1072" s="1"/>
      <c r="S1072" s="1"/>
      <c r="T1072" s="1"/>
      <c r="U1072" s="1"/>
      <c r="V1072" s="1"/>
      <c r="W1072" s="1"/>
      <c r="X1072" s="1"/>
      <c r="Y1072" s="1"/>
      <c r="Z1072" s="1"/>
      <c r="AA1072" s="1"/>
      <c r="AB1072" s="1"/>
      <c r="AC1072" s="1"/>
      <c r="AD1072" s="1"/>
      <c r="AE1072" s="1"/>
      <c r="AF1072" s="1"/>
      <c r="AG1072" s="1"/>
      <c r="AH1072" s="1"/>
      <c r="AI1072" s="1"/>
      <c r="AJ1072" s="1"/>
      <c r="AK1072" s="1"/>
      <c r="AL1072" s="1"/>
      <c r="AM1072" s="1"/>
      <c r="AN1072" s="1"/>
      <c r="AO1072" s="1"/>
      <c r="AP1072" s="1"/>
      <c r="AQ1072" s="1"/>
      <c r="AR1072" s="1"/>
      <c r="AS1072" s="1"/>
      <c r="AT1072" s="1"/>
      <c r="AU1072" s="1"/>
      <c r="AV1072" s="1"/>
      <c r="AW1072" s="1"/>
      <c r="AX1072" s="1"/>
      <c r="AY1072" s="1"/>
      <c r="AZ1072" s="1"/>
      <c r="BA1072" s="1"/>
      <c r="BB1072" s="1"/>
      <c r="BC1072" s="1"/>
      <c r="BD1072" s="1"/>
      <c r="BE1072" s="1"/>
      <c r="BF1072" s="1"/>
      <c r="BG1072" s="1"/>
      <c r="BH1072" s="1"/>
      <c r="BI1072" s="1"/>
      <c r="BJ1072" s="1"/>
      <c r="BK1072" s="1"/>
      <c r="BL1072" s="1"/>
      <c r="BM1072" s="1"/>
      <c r="BN1072" s="1"/>
      <c r="BO1072" s="1"/>
      <c r="BP1072" s="1"/>
      <c r="BQ1072" s="1"/>
      <c r="BR1072" s="1"/>
      <c r="BS1072" s="1"/>
      <c r="BT1072" s="1"/>
      <c r="BU1072" s="1"/>
      <c r="BV1072" s="1"/>
      <c r="BW1072" s="1"/>
      <c r="BX1072" s="1"/>
      <c r="BY1072" s="1"/>
      <c r="BZ1072" s="1"/>
      <c r="CA1072" s="1"/>
      <c r="CB1072" s="1"/>
      <c r="CC1072" s="1"/>
      <c r="CD1072" s="1"/>
      <c r="CE1072" s="1"/>
      <c r="CF1072" s="1"/>
      <c r="CG1072" s="1"/>
      <c r="CH1072" s="1"/>
      <c r="CI1072" s="1"/>
      <c r="CJ1072" s="1"/>
      <c r="CK1072" s="1"/>
      <c r="CL1072" s="1"/>
      <c r="CM1072" s="1"/>
    </row>
    <row r="1073" spans="1:91" x14ac:dyDescent="0.4">
      <c r="A1073" s="1"/>
      <c r="B1073" s="1"/>
      <c r="C1073" s="1"/>
      <c r="D1073" s="1"/>
      <c r="E1073" s="1"/>
      <c r="F1073" s="1"/>
      <c r="G1073" s="1"/>
      <c r="H1073" s="1"/>
      <c r="I1073" s="1"/>
      <c r="J1073" s="1"/>
      <c r="K1073" s="1"/>
      <c r="L1073" s="1"/>
      <c r="M1073" s="1"/>
      <c r="N1073" s="1"/>
      <c r="O1073" s="1"/>
      <c r="P1073" s="1"/>
      <c r="Q1073" s="1"/>
      <c r="R1073" s="1"/>
      <c r="S1073" s="1"/>
      <c r="T1073" s="1"/>
      <c r="U1073" s="1"/>
      <c r="V1073" s="1"/>
      <c r="W1073" s="1"/>
      <c r="X1073" s="1"/>
      <c r="Y1073" s="1"/>
      <c r="Z1073" s="1"/>
      <c r="AA1073" s="1"/>
      <c r="AB1073" s="1"/>
      <c r="AC1073" s="1"/>
      <c r="AD1073" s="1"/>
      <c r="AE1073" s="1"/>
      <c r="AF1073" s="1"/>
      <c r="AG1073" s="1"/>
      <c r="AH1073" s="1"/>
      <c r="AI1073" s="1"/>
      <c r="AJ1073" s="1"/>
      <c r="AK1073" s="1"/>
      <c r="AL1073" s="1"/>
      <c r="AM1073" s="1"/>
      <c r="AN1073" s="1"/>
      <c r="AO1073" s="1"/>
      <c r="AP1073" s="1"/>
      <c r="AQ1073" s="1"/>
      <c r="AR1073" s="1"/>
      <c r="AS1073" s="1"/>
      <c r="AT1073" s="1"/>
      <c r="AU1073" s="1"/>
      <c r="AV1073" s="1"/>
      <c r="AW1073" s="1"/>
      <c r="AX1073" s="1"/>
      <c r="AY1073" s="1"/>
      <c r="AZ1073" s="1"/>
      <c r="BA1073" s="1"/>
      <c r="BB1073" s="1"/>
      <c r="BC1073" s="1"/>
      <c r="BD1073" s="1"/>
      <c r="BE1073" s="1"/>
      <c r="BF1073" s="1"/>
      <c r="BG1073" s="1"/>
      <c r="BH1073" s="1"/>
      <c r="BI1073" s="1"/>
      <c r="BJ1073" s="1"/>
      <c r="BK1073" s="1"/>
      <c r="BL1073" s="1"/>
      <c r="BM1073" s="1"/>
      <c r="BN1073" s="1"/>
      <c r="BO1073" s="1"/>
      <c r="BP1073" s="1"/>
      <c r="BQ1073" s="1"/>
      <c r="BR1073" s="1"/>
      <c r="BS1073" s="1"/>
      <c r="BT1073" s="1"/>
      <c r="BU1073" s="1"/>
      <c r="BV1073" s="1"/>
      <c r="BW1073" s="1"/>
      <c r="BX1073" s="1"/>
      <c r="BY1073" s="1"/>
      <c r="BZ1073" s="1"/>
      <c r="CA1073" s="1"/>
      <c r="CB1073" s="1"/>
      <c r="CC1073" s="1"/>
      <c r="CD1073" s="1"/>
      <c r="CE1073" s="1"/>
      <c r="CF1073" s="1"/>
      <c r="CG1073" s="1"/>
      <c r="CH1073" s="1"/>
      <c r="CI1073" s="1"/>
      <c r="CJ1073" s="1"/>
      <c r="CK1073" s="1"/>
      <c r="CL1073" s="1"/>
      <c r="CM1073" s="1"/>
    </row>
    <row r="1074" spans="1:91" x14ac:dyDescent="0.4">
      <c r="A1074" s="1"/>
      <c r="B1074" s="1"/>
      <c r="C1074" s="1"/>
      <c r="D1074" s="1"/>
      <c r="E1074" s="1"/>
      <c r="F1074" s="1"/>
      <c r="G1074" s="1"/>
      <c r="H1074" s="1"/>
      <c r="I1074" s="1"/>
      <c r="J1074" s="1"/>
      <c r="K1074" s="1"/>
      <c r="L1074" s="1"/>
      <c r="M1074" s="1"/>
      <c r="N1074" s="1"/>
      <c r="O1074" s="1"/>
      <c r="P1074" s="1"/>
      <c r="Q1074" s="1"/>
      <c r="R1074" s="1"/>
      <c r="S1074" s="1"/>
      <c r="T1074" s="1"/>
      <c r="U1074" s="1"/>
      <c r="V1074" s="1"/>
      <c r="W1074" s="1"/>
      <c r="X1074" s="1"/>
      <c r="Y1074" s="1"/>
      <c r="Z1074" s="1"/>
      <c r="AA1074" s="1"/>
      <c r="AB1074" s="1"/>
      <c r="AC1074" s="1"/>
      <c r="AD1074" s="1"/>
      <c r="AE1074" s="1"/>
      <c r="AF1074" s="1"/>
      <c r="AG1074" s="1"/>
      <c r="AH1074" s="1"/>
      <c r="AI1074" s="1"/>
      <c r="AJ1074" s="1"/>
      <c r="AK1074" s="1"/>
      <c r="AL1074" s="1"/>
      <c r="AM1074" s="1"/>
      <c r="AN1074" s="1"/>
      <c r="AO1074" s="1"/>
      <c r="AP1074" s="1"/>
      <c r="AQ1074" s="1"/>
      <c r="AR1074" s="1"/>
      <c r="AS1074" s="1"/>
      <c r="AT1074" s="1"/>
      <c r="AU1074" s="1"/>
      <c r="AV1074" s="1"/>
      <c r="AW1074" s="1"/>
      <c r="AX1074" s="1"/>
      <c r="AY1074" s="1"/>
      <c r="AZ1074" s="1"/>
      <c r="BA1074" s="1"/>
      <c r="BB1074" s="1"/>
      <c r="BC1074" s="1"/>
      <c r="BD1074" s="1"/>
      <c r="BE1074" s="1"/>
      <c r="BF1074" s="1"/>
      <c r="BG1074" s="1"/>
      <c r="BH1074" s="1"/>
      <c r="BI1074" s="1"/>
      <c r="BJ1074" s="1"/>
      <c r="BK1074" s="1"/>
      <c r="BL1074" s="1"/>
      <c r="BM1074" s="1"/>
      <c r="BN1074" s="1"/>
      <c r="BO1074" s="1"/>
      <c r="BP1074" s="1"/>
      <c r="BQ1074" s="1"/>
      <c r="BR1074" s="1"/>
      <c r="BS1074" s="1"/>
      <c r="BT1074" s="1"/>
      <c r="BU1074" s="1"/>
      <c r="BV1074" s="1"/>
      <c r="BW1074" s="1"/>
      <c r="BX1074" s="1"/>
      <c r="BY1074" s="1"/>
      <c r="BZ1074" s="1"/>
      <c r="CA1074" s="1"/>
      <c r="CB1074" s="1"/>
      <c r="CC1074" s="1"/>
      <c r="CD1074" s="1"/>
      <c r="CE1074" s="1"/>
      <c r="CF1074" s="1"/>
      <c r="CG1074" s="1"/>
      <c r="CH1074" s="1"/>
      <c r="CI1074" s="1"/>
      <c r="CJ1074" s="1"/>
      <c r="CK1074" s="1"/>
      <c r="CL1074" s="1"/>
      <c r="CM1074" s="1"/>
    </row>
    <row r="1075" spans="1:91" x14ac:dyDescent="0.4">
      <c r="A1075" s="1"/>
      <c r="B1075" s="1"/>
      <c r="C1075" s="1"/>
      <c r="D1075" s="1"/>
      <c r="E1075" s="1"/>
      <c r="F1075" s="1"/>
      <c r="G1075" s="1"/>
      <c r="H1075" s="1"/>
      <c r="I1075" s="1"/>
      <c r="J1075" s="1"/>
      <c r="K1075" s="1"/>
      <c r="L1075" s="1"/>
      <c r="M1075" s="1"/>
      <c r="N1075" s="1"/>
      <c r="O1075" s="1"/>
      <c r="P1075" s="1"/>
      <c r="Q1075" s="1"/>
      <c r="R1075" s="1"/>
      <c r="S1075" s="1"/>
      <c r="T1075" s="1"/>
      <c r="U1075" s="1"/>
      <c r="V1075" s="1"/>
      <c r="W1075" s="1"/>
      <c r="X1075" s="1"/>
      <c r="Y1075" s="1"/>
      <c r="Z1075" s="1"/>
      <c r="AA1075" s="1"/>
      <c r="AB1075" s="1"/>
      <c r="AC1075" s="1"/>
      <c r="AD1075" s="1"/>
      <c r="AE1075" s="1"/>
      <c r="AF1075" s="1"/>
      <c r="AG1075" s="1"/>
      <c r="AH1075" s="1"/>
      <c r="AI1075" s="1"/>
      <c r="AJ1075" s="1"/>
      <c r="AK1075" s="1"/>
      <c r="AL1075" s="1"/>
      <c r="AM1075" s="1"/>
      <c r="AN1075" s="1"/>
      <c r="AO1075" s="1"/>
      <c r="AP1075" s="1"/>
      <c r="AQ1075" s="1"/>
      <c r="AR1075" s="1"/>
      <c r="AS1075" s="1"/>
      <c r="AT1075" s="1"/>
      <c r="AU1075" s="1"/>
      <c r="AV1075" s="1"/>
      <c r="AW1075" s="1"/>
      <c r="AX1075" s="1"/>
      <c r="AY1075" s="1"/>
      <c r="AZ1075" s="1"/>
      <c r="BA1075" s="1"/>
      <c r="BB1075" s="1"/>
      <c r="BC1075" s="1"/>
      <c r="BD1075" s="1"/>
      <c r="BE1075" s="1"/>
      <c r="BF1075" s="1"/>
      <c r="BG1075" s="1"/>
      <c r="BH1075" s="1"/>
      <c r="BI1075" s="1"/>
      <c r="BJ1075" s="1"/>
      <c r="BK1075" s="1"/>
      <c r="BL1075" s="1"/>
      <c r="BM1075" s="1"/>
      <c r="BN1075" s="1"/>
      <c r="BO1075" s="1"/>
      <c r="BP1075" s="1"/>
      <c r="BQ1075" s="1"/>
      <c r="BR1075" s="1"/>
      <c r="BS1075" s="1"/>
      <c r="BT1075" s="1"/>
      <c r="BU1075" s="1"/>
      <c r="BV1075" s="1"/>
      <c r="BW1075" s="1"/>
      <c r="BX1075" s="1"/>
      <c r="BY1075" s="1"/>
      <c r="BZ1075" s="1"/>
      <c r="CA1075" s="1"/>
      <c r="CB1075" s="1"/>
      <c r="CC1075" s="1"/>
      <c r="CD1075" s="1"/>
      <c r="CE1075" s="1"/>
      <c r="CF1075" s="1"/>
      <c r="CG1075" s="1"/>
      <c r="CH1075" s="1"/>
      <c r="CI1075" s="1"/>
      <c r="CJ1075" s="1"/>
      <c r="CK1075" s="1"/>
      <c r="CL1075" s="1"/>
      <c r="CM1075" s="1"/>
    </row>
    <row r="1076" spans="1:91" x14ac:dyDescent="0.4">
      <c r="A1076" s="1"/>
      <c r="B1076" s="1"/>
      <c r="C1076" s="1"/>
      <c r="D1076" s="1"/>
      <c r="E1076" s="1"/>
      <c r="F1076" s="1"/>
      <c r="G1076" s="1"/>
      <c r="H1076" s="1"/>
      <c r="I1076" s="1"/>
      <c r="J1076" s="1"/>
      <c r="K1076" s="1"/>
      <c r="L1076" s="1"/>
      <c r="M1076" s="1"/>
      <c r="N1076" s="1"/>
      <c r="O1076" s="1"/>
      <c r="P1076" s="1"/>
      <c r="Q1076" s="1"/>
      <c r="R1076" s="1"/>
      <c r="S1076" s="1"/>
      <c r="T1076" s="1"/>
      <c r="U1076" s="1"/>
      <c r="V1076" s="1"/>
      <c r="W1076" s="1"/>
      <c r="X1076" s="1"/>
      <c r="Y1076" s="1"/>
      <c r="Z1076" s="1"/>
      <c r="AA1076" s="1"/>
      <c r="AB1076" s="1"/>
      <c r="AC1076" s="1"/>
      <c r="AD1076" s="1"/>
      <c r="AE1076" s="1"/>
      <c r="AF1076" s="1"/>
      <c r="AG1076" s="1"/>
      <c r="AH1076" s="1"/>
      <c r="AI1076" s="1"/>
      <c r="AJ1076" s="1"/>
      <c r="AK1076" s="1"/>
      <c r="AL1076" s="1"/>
      <c r="AM1076" s="1"/>
      <c r="AN1076" s="1"/>
      <c r="AO1076" s="1"/>
      <c r="AP1076" s="1"/>
      <c r="AQ1076" s="1"/>
      <c r="AR1076" s="1"/>
      <c r="AS1076" s="1"/>
      <c r="AT1076" s="1"/>
      <c r="AU1076" s="1"/>
      <c r="AV1076" s="1"/>
      <c r="AW1076" s="1"/>
      <c r="AX1076" s="1"/>
      <c r="AY1076" s="1"/>
      <c r="AZ1076" s="1"/>
      <c r="BA1076" s="1"/>
      <c r="BB1076" s="1"/>
      <c r="BC1076" s="1"/>
      <c r="BD1076" s="1"/>
      <c r="BE1076" s="1"/>
      <c r="BF1076" s="1"/>
      <c r="BG1076" s="1"/>
      <c r="BH1076" s="1"/>
      <c r="BI1076" s="1"/>
      <c r="BJ1076" s="1"/>
      <c r="BK1076" s="1"/>
      <c r="BL1076" s="1"/>
      <c r="BM1076" s="1"/>
      <c r="BN1076" s="1"/>
      <c r="BO1076" s="1"/>
      <c r="BP1076" s="1"/>
      <c r="BQ1076" s="1"/>
      <c r="BR1076" s="1"/>
      <c r="BS1076" s="1"/>
      <c r="BT1076" s="1"/>
      <c r="BU1076" s="1"/>
      <c r="BV1076" s="1"/>
      <c r="BW1076" s="1"/>
      <c r="BX1076" s="1"/>
      <c r="BY1076" s="1"/>
      <c r="BZ1076" s="1"/>
      <c r="CA1076" s="1"/>
      <c r="CB1076" s="1"/>
      <c r="CC1076" s="1"/>
      <c r="CD1076" s="1"/>
      <c r="CE1076" s="1"/>
      <c r="CF1076" s="1"/>
      <c r="CG1076" s="1"/>
      <c r="CH1076" s="1"/>
      <c r="CI1076" s="1"/>
      <c r="CJ1076" s="1"/>
      <c r="CK1076" s="1"/>
      <c r="CL1076" s="1"/>
      <c r="CM1076" s="1"/>
    </row>
  </sheetData>
  <sheetProtection sheet="1" objects="1" scenarios="1"/>
  <mergeCells count="15">
    <mergeCell ref="A23:Q23"/>
    <mergeCell ref="A8:Q8"/>
    <mergeCell ref="A14:Q14"/>
    <mergeCell ref="A16:Q16"/>
    <mergeCell ref="A18:Q18"/>
    <mergeCell ref="A20:Q20"/>
    <mergeCell ref="A22:Q22"/>
    <mergeCell ref="A13:Q13"/>
    <mergeCell ref="A15:Q15"/>
    <mergeCell ref="A17:Q17"/>
    <mergeCell ref="A19:Q19"/>
    <mergeCell ref="A21:Q21"/>
    <mergeCell ref="A12:Q12"/>
    <mergeCell ref="A10:Q10"/>
    <mergeCell ref="A11:Q11"/>
  </mergeCells>
  <hyperlinks>
    <hyperlink ref="A12:Q12" r:id="rId1" display="https://www.gresb.com/real-estate-assessment/" xr:uid="{AEEB08E1-41B1-451E-B71F-8A7C70C51CFE}"/>
    <hyperlink ref="A14:Q14" r:id="rId2" display="GRESB Public Disclosure" xr:uid="{4CAA730E-71D7-49EE-A07A-CEF4E5E05F1C}"/>
    <hyperlink ref="A16:Q16" r:id="rId3" display="BOMA BEST Certification" xr:uid="{B94EB538-8F26-498A-93DC-A976216D045A}"/>
    <hyperlink ref="A18:Q18" r:id="rId4" display="Greater Toronto’s Top Employers (Mediacorp)" xr:uid="{15CAA023-FB8D-416F-A636-7119E5F7C165}"/>
    <hyperlink ref="A20:Q20" r:id="rId5" display="BOMA TOBY Award (The Outstanding Building of the Year)" xr:uid="{EBBF22D1-BBB5-4992-9E42-AF6B1879EAE1}"/>
  </hyperlinks>
  <pageMargins left="0.7" right="0.7" top="0.75" bottom="0.75" header="0.3" footer="0.3"/>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03C0F-4869-4267-BD63-EB6A8038B78B}">
  <sheetPr codeName="Sheet2">
    <tabColor theme="0"/>
    <pageSetUpPr fitToPage="1"/>
  </sheetPr>
  <dimension ref="A1:R70"/>
  <sheetViews>
    <sheetView topLeftCell="A30" zoomScale="115" zoomScaleNormal="115" workbookViewId="0">
      <selection activeCell="B18" sqref="B18:C18"/>
    </sheetView>
  </sheetViews>
  <sheetFormatPr defaultColWidth="8.69140625" defaultRowHeight="14.6" x14ac:dyDescent="0.4"/>
  <cols>
    <col min="1" max="1" width="41" style="1" bestFit="1" customWidth="1"/>
    <col min="2" max="2" width="14.15234375" style="1" customWidth="1"/>
    <col min="3" max="3" width="12.84375" style="1" customWidth="1"/>
    <col min="4" max="4" width="13.4609375" style="1" customWidth="1"/>
    <col min="5" max="5" width="14.15234375" style="1" customWidth="1"/>
    <col min="6" max="6" width="12" style="1" customWidth="1"/>
    <col min="7" max="7" width="11.84375" style="1" bestFit="1" customWidth="1"/>
    <col min="8" max="8" width="8.15234375" style="1" customWidth="1"/>
    <col min="9" max="9" width="12" style="1" customWidth="1"/>
    <col min="10" max="14" width="8.15234375" style="1" customWidth="1"/>
    <col min="15" max="15" width="14" style="1" customWidth="1"/>
    <col min="16" max="16" width="8.15234375" style="1" customWidth="1"/>
    <col min="17" max="17" width="11.84375" style="1" customWidth="1"/>
    <col min="18" max="16384" width="8.69140625" style="1"/>
  </cols>
  <sheetData>
    <row r="1" spans="1:17" ht="20.6" x14ac:dyDescent="0.55000000000000004">
      <c r="A1" s="13"/>
      <c r="B1" s="7" t="s">
        <v>0</v>
      </c>
      <c r="C1" s="13"/>
      <c r="I1" s="28"/>
      <c r="J1" s="28"/>
      <c r="K1" s="28"/>
      <c r="L1" s="28"/>
      <c r="M1" s="28"/>
      <c r="N1" s="3"/>
      <c r="O1" s="3"/>
      <c r="Q1" s="3"/>
    </row>
    <row r="2" spans="1:17" ht="18.45" x14ac:dyDescent="0.5">
      <c r="A2" s="8"/>
      <c r="B2" s="14" t="s">
        <v>399</v>
      </c>
      <c r="C2" s="8"/>
      <c r="I2" s="28"/>
      <c r="J2" s="28"/>
      <c r="K2" s="28"/>
      <c r="L2" s="28"/>
      <c r="M2" s="28"/>
      <c r="N2" s="3"/>
      <c r="O2" s="3"/>
      <c r="Q2" s="3"/>
    </row>
    <row r="3" spans="1:17" x14ac:dyDescent="0.4">
      <c r="A3" s="2"/>
      <c r="B3" s="2"/>
      <c r="I3" s="28"/>
      <c r="J3" s="28"/>
      <c r="K3" s="28"/>
      <c r="L3" s="28"/>
      <c r="M3" s="28"/>
      <c r="N3" s="28"/>
      <c r="O3" s="28"/>
      <c r="P3" s="28"/>
    </row>
    <row r="4" spans="1:17" x14ac:dyDescent="0.4">
      <c r="A4" s="2"/>
      <c r="B4" s="2"/>
      <c r="I4" s="28"/>
      <c r="J4" s="28"/>
      <c r="K4" s="28"/>
      <c r="L4" s="28"/>
      <c r="M4" s="28"/>
      <c r="N4" s="28"/>
      <c r="O4" s="28"/>
      <c r="P4" s="28"/>
    </row>
    <row r="5" spans="1:17" x14ac:dyDescent="0.4">
      <c r="A5" s="2"/>
      <c r="B5" s="2"/>
    </row>
    <row r="6" spans="1:17" x14ac:dyDescent="0.4">
      <c r="A6" s="2"/>
      <c r="B6" s="2"/>
    </row>
    <row r="7" spans="1:17" ht="15.9" x14ac:dyDescent="0.45">
      <c r="A7" s="348" t="s">
        <v>10</v>
      </c>
      <c r="B7" s="348"/>
      <c r="I7" s="29"/>
      <c r="J7" s="29"/>
      <c r="K7" s="29"/>
      <c r="L7" s="29"/>
      <c r="M7" s="29"/>
      <c r="N7" s="29"/>
      <c r="O7" s="29"/>
      <c r="P7" s="29"/>
    </row>
    <row r="8" spans="1:17" x14ac:dyDescent="0.4">
      <c r="A8" s="4" t="s">
        <v>22</v>
      </c>
      <c r="B8" s="331" t="s">
        <v>23</v>
      </c>
      <c r="C8" s="331"/>
      <c r="D8" s="331"/>
      <c r="E8" s="331"/>
      <c r="F8" s="331"/>
      <c r="G8" s="331"/>
      <c r="H8" s="331"/>
      <c r="I8" s="331"/>
      <c r="J8" s="331"/>
      <c r="K8" s="331"/>
      <c r="L8" s="331"/>
      <c r="M8" s="331"/>
      <c r="N8" s="331"/>
      <c r="O8" s="331"/>
      <c r="P8" s="331"/>
    </row>
    <row r="9" spans="1:17" x14ac:dyDescent="0.4">
      <c r="A9" s="4" t="s">
        <v>24</v>
      </c>
      <c r="B9" s="330" t="s">
        <v>504</v>
      </c>
      <c r="C9" s="330"/>
      <c r="D9" s="330"/>
      <c r="E9" s="330"/>
      <c r="F9" s="330"/>
      <c r="G9" s="330"/>
      <c r="H9" s="330"/>
      <c r="I9" s="330"/>
      <c r="J9" s="330"/>
      <c r="K9" s="330"/>
      <c r="L9" s="330"/>
      <c r="M9" s="330"/>
      <c r="N9" s="330"/>
      <c r="O9" s="330"/>
      <c r="P9" s="330"/>
    </row>
    <row r="10" spans="1:17" x14ac:dyDescent="0.4">
      <c r="A10" s="4" t="s">
        <v>25</v>
      </c>
      <c r="B10" s="330" t="s">
        <v>385</v>
      </c>
      <c r="C10" s="330"/>
      <c r="D10" s="330"/>
      <c r="E10" s="330"/>
      <c r="F10" s="330"/>
      <c r="G10" s="330"/>
      <c r="H10" s="330"/>
      <c r="I10" s="330"/>
      <c r="J10" s="330"/>
      <c r="K10" s="330"/>
      <c r="L10" s="330"/>
      <c r="M10" s="330"/>
      <c r="N10" s="330"/>
      <c r="O10" s="330"/>
      <c r="P10" s="330"/>
    </row>
    <row r="11" spans="1:17" x14ac:dyDescent="0.4">
      <c r="A11" s="4"/>
      <c r="B11" s="25"/>
      <c r="C11" s="25"/>
      <c r="D11" s="25"/>
      <c r="E11" s="25"/>
      <c r="F11" s="25"/>
      <c r="G11" s="25"/>
      <c r="H11" s="25"/>
      <c r="I11" s="25"/>
      <c r="J11" s="25"/>
      <c r="K11" s="25"/>
      <c r="L11" s="25"/>
      <c r="M11" s="25"/>
      <c r="N11" s="25"/>
      <c r="O11" s="25"/>
      <c r="P11" s="25"/>
    </row>
    <row r="12" spans="1:17" ht="49" customHeight="1" x14ac:dyDescent="0.4">
      <c r="A12" s="341" t="s">
        <v>402</v>
      </c>
      <c r="B12" s="341"/>
      <c r="C12" s="341"/>
      <c r="D12" s="341"/>
      <c r="E12" s="341"/>
      <c r="F12" s="341"/>
      <c r="G12" s="341"/>
      <c r="H12" s="341"/>
      <c r="I12" s="341"/>
      <c r="J12" s="341"/>
      <c r="K12" s="341"/>
      <c r="L12" s="341"/>
      <c r="M12" s="341"/>
      <c r="N12" s="341"/>
      <c r="O12" s="341"/>
      <c r="P12" s="341"/>
    </row>
    <row r="13" spans="1:17" ht="28" customHeight="1" x14ac:dyDescent="0.4">
      <c r="A13" s="339" t="s">
        <v>486</v>
      </c>
      <c r="B13" s="352"/>
      <c r="C13" s="352"/>
      <c r="D13" s="352"/>
      <c r="E13" s="352"/>
      <c r="F13" s="352"/>
      <c r="G13" s="352"/>
      <c r="H13" s="352"/>
      <c r="I13" s="352"/>
      <c r="J13" s="352"/>
      <c r="K13" s="352"/>
      <c r="L13" s="352"/>
      <c r="M13" s="352"/>
      <c r="N13" s="352"/>
      <c r="O13" s="352"/>
      <c r="P13" s="352"/>
    </row>
    <row r="14" spans="1:17" ht="19.5" customHeight="1" x14ac:dyDescent="0.4">
      <c r="A14" s="4" t="s">
        <v>443</v>
      </c>
      <c r="B14" s="195" t="s">
        <v>26</v>
      </c>
      <c r="D14" s="195"/>
      <c r="E14" s="195"/>
      <c r="F14" s="195"/>
      <c r="G14" s="195"/>
      <c r="H14" s="195"/>
      <c r="I14" s="195"/>
      <c r="J14" s="195"/>
      <c r="K14" s="195"/>
      <c r="L14" s="195"/>
      <c r="M14" s="195"/>
      <c r="N14" s="195"/>
      <c r="O14" s="195"/>
      <c r="P14" s="195"/>
    </row>
    <row r="15" spans="1:17" x14ac:dyDescent="0.4">
      <c r="A15" s="356" t="s">
        <v>444</v>
      </c>
      <c r="B15" s="337"/>
      <c r="C15" s="337"/>
      <c r="D15" s="337"/>
      <c r="E15" s="337"/>
      <c r="F15" s="337"/>
      <c r="G15" s="337"/>
      <c r="H15" s="337"/>
      <c r="I15" s="337"/>
      <c r="J15" s="337"/>
      <c r="K15" s="337"/>
      <c r="L15" s="337"/>
      <c r="M15" s="337"/>
      <c r="N15" s="337"/>
      <c r="O15" s="337"/>
      <c r="P15" s="337"/>
      <c r="Q15" s="337"/>
    </row>
    <row r="16" spans="1:17" ht="29.5" customHeight="1" x14ac:dyDescent="0.4">
      <c r="A16" s="361" t="s">
        <v>434</v>
      </c>
      <c r="B16" s="361"/>
      <c r="C16" s="361"/>
      <c r="D16" s="361"/>
      <c r="E16" s="361"/>
      <c r="F16" s="361"/>
      <c r="G16" s="361"/>
      <c r="H16" s="361"/>
      <c r="I16" s="361"/>
      <c r="J16" s="361"/>
      <c r="K16" s="361"/>
      <c r="L16" s="361"/>
      <c r="M16" s="361"/>
      <c r="N16" s="361"/>
      <c r="O16" s="361"/>
      <c r="P16" s="361"/>
      <c r="Q16" s="361"/>
    </row>
    <row r="17" spans="1:17" x14ac:dyDescent="0.4">
      <c r="A17" s="362" t="s">
        <v>403</v>
      </c>
      <c r="B17" s="363"/>
      <c r="C17" s="363"/>
      <c r="D17" s="363"/>
      <c r="E17" s="363"/>
      <c r="F17" s="363"/>
      <c r="G17" s="4"/>
      <c r="H17" s="4"/>
      <c r="I17" s="4"/>
      <c r="J17" s="4"/>
      <c r="K17" s="4"/>
      <c r="L17" s="4"/>
      <c r="M17" s="4"/>
      <c r="N17" s="4"/>
      <c r="O17" s="4"/>
      <c r="P17" s="4"/>
    </row>
    <row r="18" spans="1:17" ht="30" customHeight="1" x14ac:dyDescent="0.4">
      <c r="A18" s="158"/>
      <c r="B18" s="353" t="s">
        <v>339</v>
      </c>
      <c r="C18" s="354"/>
      <c r="D18" s="198" t="s">
        <v>27</v>
      </c>
      <c r="E18" s="353" t="s">
        <v>28</v>
      </c>
      <c r="F18" s="354"/>
      <c r="G18" s="4"/>
      <c r="H18" s="4"/>
      <c r="I18" s="4"/>
      <c r="J18" s="4"/>
      <c r="K18" s="4"/>
      <c r="L18" s="4"/>
      <c r="M18" s="4"/>
      <c r="N18" s="4"/>
      <c r="O18" s="4"/>
      <c r="P18" s="4"/>
    </row>
    <row r="19" spans="1:17" ht="16.3" x14ac:dyDescent="0.4">
      <c r="A19" s="10" t="s">
        <v>29</v>
      </c>
      <c r="B19" s="355">
        <v>31.395</v>
      </c>
      <c r="C19" s="355"/>
      <c r="D19" s="214">
        <v>168</v>
      </c>
      <c r="E19" s="358">
        <v>0.97799999999999998</v>
      </c>
      <c r="F19" s="355"/>
      <c r="G19" s="4"/>
      <c r="H19" s="4"/>
      <c r="I19" s="4"/>
      <c r="J19" s="28"/>
      <c r="K19" s="28"/>
      <c r="L19" s="28"/>
      <c r="M19" s="28"/>
      <c r="N19" s="28"/>
      <c r="O19" s="28"/>
      <c r="P19" s="28"/>
    </row>
    <row r="20" spans="1:17" ht="51.65" customHeight="1" x14ac:dyDescent="0.4">
      <c r="A20" s="356" t="s">
        <v>487</v>
      </c>
      <c r="B20" s="356"/>
      <c r="C20" s="356"/>
      <c r="D20" s="356"/>
      <c r="E20" s="356"/>
      <c r="F20" s="356"/>
      <c r="G20" s="356"/>
      <c r="H20" s="356"/>
      <c r="I20" s="356"/>
      <c r="J20" s="356"/>
      <c r="K20" s="356"/>
      <c r="L20" s="356"/>
      <c r="M20" s="356"/>
      <c r="N20" s="356"/>
      <c r="O20" s="356"/>
      <c r="P20" s="356"/>
      <c r="Q20" s="356"/>
    </row>
    <row r="21" spans="1:17" x14ac:dyDescent="0.4">
      <c r="A21" s="6"/>
      <c r="B21" s="28"/>
      <c r="C21" s="28"/>
      <c r="D21" s="28"/>
      <c r="E21" s="28"/>
      <c r="F21" s="28"/>
      <c r="G21" s="28"/>
      <c r="H21" s="28"/>
      <c r="I21" s="28"/>
      <c r="J21" s="28"/>
      <c r="K21" s="28"/>
      <c r="L21" s="28"/>
      <c r="M21" s="28"/>
      <c r="N21" s="28"/>
      <c r="O21" s="28"/>
      <c r="P21" s="28"/>
    </row>
    <row r="22" spans="1:17" ht="14.5" customHeight="1" x14ac:dyDescent="0.4">
      <c r="A22" s="359" t="s">
        <v>458</v>
      </c>
      <c r="B22" s="360"/>
      <c r="C22" s="360"/>
      <c r="D22" s="360"/>
      <c r="J22" s="28"/>
    </row>
    <row r="23" spans="1:17" x14ac:dyDescent="0.4">
      <c r="A23" s="120"/>
      <c r="B23" s="120">
        <v>2019</v>
      </c>
      <c r="C23" s="120">
        <v>2024</v>
      </c>
      <c r="D23" s="120">
        <v>2025</v>
      </c>
      <c r="J23" s="28"/>
    </row>
    <row r="24" spans="1:17" ht="16.3" x14ac:dyDescent="0.4">
      <c r="A24" s="158" t="s">
        <v>30</v>
      </c>
      <c r="B24" s="60" t="s">
        <v>459</v>
      </c>
      <c r="C24" s="60" t="s">
        <v>459</v>
      </c>
      <c r="D24" s="60" t="s">
        <v>459</v>
      </c>
      <c r="J24" s="28"/>
    </row>
    <row r="25" spans="1:17" x14ac:dyDescent="0.4">
      <c r="A25" s="33" t="s">
        <v>32</v>
      </c>
      <c r="B25" s="159">
        <v>4321090</v>
      </c>
      <c r="C25" s="312">
        <v>4321090</v>
      </c>
      <c r="D25" s="280">
        <v>4321090</v>
      </c>
    </row>
    <row r="26" spans="1:17" x14ac:dyDescent="0.4">
      <c r="A26" s="33" t="s">
        <v>33</v>
      </c>
      <c r="B26" s="159">
        <v>25940748</v>
      </c>
      <c r="C26" s="312">
        <v>26779748</v>
      </c>
      <c r="D26" s="280">
        <v>26779748</v>
      </c>
    </row>
    <row r="27" spans="1:17" x14ac:dyDescent="0.4">
      <c r="A27" s="33" t="s">
        <v>34</v>
      </c>
      <c r="B27" s="159">
        <v>875361</v>
      </c>
      <c r="C27" s="312">
        <v>875361</v>
      </c>
      <c r="D27" s="280">
        <v>875361</v>
      </c>
      <c r="J27" s="28"/>
    </row>
    <row r="28" spans="1:17" x14ac:dyDescent="0.4">
      <c r="A28" s="196" t="s">
        <v>35</v>
      </c>
      <c r="B28" s="197">
        <v>3404515</v>
      </c>
      <c r="C28" s="313">
        <v>3560448</v>
      </c>
      <c r="D28" s="280">
        <v>6057117</v>
      </c>
      <c r="E28" s="256"/>
      <c r="J28" s="28"/>
    </row>
    <row r="29" spans="1:17" x14ac:dyDescent="0.4">
      <c r="A29" s="196" t="s">
        <v>311</v>
      </c>
      <c r="B29" s="211">
        <v>549421</v>
      </c>
      <c r="C29" s="211">
        <v>1229273</v>
      </c>
      <c r="D29" s="280">
        <v>1705012</v>
      </c>
      <c r="J29" s="28"/>
    </row>
    <row r="30" spans="1:17" x14ac:dyDescent="0.4">
      <c r="A30" s="34" t="s">
        <v>36</v>
      </c>
      <c r="B30" s="160">
        <f>SUM(B25:B29)</f>
        <v>35091135</v>
      </c>
      <c r="C30" s="160">
        <f>SUM(C25:C29)</f>
        <v>36765920</v>
      </c>
      <c r="D30" s="160">
        <f>SUM(D25:D29)</f>
        <v>39738328</v>
      </c>
      <c r="J30" s="28"/>
    </row>
    <row r="31" spans="1:17" ht="29.25" customHeight="1" x14ac:dyDescent="0.4">
      <c r="A31" s="357" t="s">
        <v>433</v>
      </c>
      <c r="B31" s="357"/>
      <c r="C31" s="357"/>
      <c r="D31" s="357"/>
      <c r="E31" s="357"/>
      <c r="F31" s="357"/>
      <c r="G31" s="357"/>
      <c r="H31" s="357"/>
      <c r="I31" s="357"/>
      <c r="J31" s="357"/>
      <c r="K31" s="357"/>
      <c r="L31" s="357"/>
      <c r="M31" s="357"/>
      <c r="N31" s="357"/>
      <c r="O31" s="357"/>
      <c r="P31" s="357"/>
      <c r="Q31" s="357"/>
    </row>
    <row r="32" spans="1:17" ht="93" customHeight="1" x14ac:dyDescent="0.4">
      <c r="A32" s="339" t="s">
        <v>505</v>
      </c>
      <c r="B32" s="352"/>
      <c r="C32" s="352"/>
      <c r="D32" s="352"/>
      <c r="E32" s="352"/>
      <c r="F32" s="352"/>
      <c r="G32" s="352"/>
      <c r="H32" s="352"/>
      <c r="I32" s="352"/>
      <c r="J32" s="352"/>
      <c r="K32" s="352"/>
      <c r="L32" s="352"/>
      <c r="M32" s="352"/>
      <c r="N32" s="352"/>
      <c r="O32" s="352"/>
      <c r="P32" s="352"/>
      <c r="Q32" s="352"/>
    </row>
    <row r="33" spans="1:18" ht="15.9" x14ac:dyDescent="0.45">
      <c r="A33" s="15"/>
      <c r="I33" s="28"/>
      <c r="J33" s="28"/>
      <c r="K33" s="28"/>
      <c r="L33" s="28"/>
      <c r="M33" s="28"/>
      <c r="N33" s="28"/>
      <c r="O33" s="28"/>
      <c r="P33" s="28"/>
    </row>
    <row r="34" spans="1:18" ht="14.5" customHeight="1" x14ac:dyDescent="0.4">
      <c r="A34" s="335" t="s">
        <v>37</v>
      </c>
      <c r="B34" s="335"/>
      <c r="C34" s="335"/>
      <c r="D34" s="335"/>
      <c r="E34" s="335"/>
      <c r="F34" s="335"/>
      <c r="G34" s="335"/>
      <c r="H34" s="335"/>
      <c r="I34" s="335"/>
      <c r="J34" s="335"/>
      <c r="K34" s="335"/>
      <c r="L34" s="335"/>
      <c r="M34" s="335"/>
      <c r="N34" s="335"/>
      <c r="O34" s="335"/>
      <c r="P34" s="335"/>
    </row>
    <row r="35" spans="1:18" x14ac:dyDescent="0.4">
      <c r="A35" s="335"/>
      <c r="B35" s="335"/>
      <c r="C35" s="335"/>
      <c r="D35" s="335"/>
      <c r="E35" s="335"/>
      <c r="F35" s="335"/>
      <c r="G35" s="335"/>
      <c r="H35" s="335"/>
      <c r="I35" s="335"/>
      <c r="J35" s="335"/>
      <c r="K35" s="335"/>
      <c r="L35" s="335"/>
      <c r="M35" s="335"/>
      <c r="N35" s="335"/>
      <c r="O35" s="335"/>
      <c r="P35" s="335"/>
    </row>
    <row r="36" spans="1:18" x14ac:dyDescent="0.4">
      <c r="A36" s="335"/>
      <c r="B36" s="335"/>
      <c r="C36" s="335"/>
      <c r="D36" s="335"/>
      <c r="E36" s="335"/>
      <c r="F36" s="335"/>
      <c r="G36" s="335"/>
      <c r="H36" s="335"/>
      <c r="I36" s="335"/>
      <c r="J36" s="335"/>
      <c r="K36" s="335"/>
      <c r="L36" s="335"/>
      <c r="M36" s="335"/>
      <c r="N36" s="335"/>
      <c r="O36" s="335"/>
      <c r="P36" s="335"/>
    </row>
    <row r="37" spans="1:18" x14ac:dyDescent="0.4">
      <c r="A37" s="335"/>
      <c r="B37" s="335"/>
      <c r="C37" s="335"/>
      <c r="D37" s="335"/>
      <c r="E37" s="335"/>
      <c r="F37" s="335"/>
      <c r="G37" s="335"/>
      <c r="H37" s="335"/>
      <c r="I37" s="335"/>
      <c r="J37" s="335"/>
      <c r="K37" s="335"/>
      <c r="L37" s="335"/>
      <c r="M37" s="335"/>
      <c r="N37" s="335"/>
      <c r="O37" s="335"/>
      <c r="P37" s="335"/>
    </row>
    <row r="38" spans="1:18" ht="14.5" customHeight="1" x14ac:dyDescent="0.4">
      <c r="A38" s="335"/>
      <c r="B38" s="335"/>
      <c r="C38" s="335"/>
      <c r="D38" s="335"/>
      <c r="E38" s="335"/>
      <c r="F38" s="335"/>
      <c r="G38" s="335"/>
      <c r="H38" s="335"/>
      <c r="I38" s="335"/>
      <c r="J38" s="335"/>
      <c r="K38" s="335"/>
      <c r="L38" s="335"/>
      <c r="M38" s="335"/>
      <c r="N38" s="335"/>
      <c r="O38" s="335"/>
      <c r="P38" s="335"/>
    </row>
    <row r="39" spans="1:18" ht="6" customHeight="1" thickBot="1" x14ac:dyDescent="0.45">
      <c r="A39" s="335"/>
      <c r="B39" s="335"/>
      <c r="C39" s="335"/>
      <c r="D39" s="335"/>
      <c r="E39" s="335"/>
      <c r="F39" s="335"/>
      <c r="G39" s="335"/>
      <c r="H39" s="335"/>
      <c r="I39" s="335"/>
      <c r="J39" s="335"/>
      <c r="K39" s="335"/>
      <c r="L39" s="335"/>
      <c r="M39" s="335"/>
      <c r="N39" s="335"/>
      <c r="O39" s="335"/>
      <c r="P39" s="335"/>
    </row>
    <row r="40" spans="1:18" ht="16.75" thickBot="1" x14ac:dyDescent="0.45">
      <c r="A40" s="161" t="s">
        <v>38</v>
      </c>
      <c r="B40" s="162" t="s">
        <v>39</v>
      </c>
      <c r="C40" s="162" t="s">
        <v>40</v>
      </c>
      <c r="D40" s="162" t="s">
        <v>41</v>
      </c>
      <c r="E40" s="162" t="s">
        <v>42</v>
      </c>
      <c r="F40" s="163" t="s">
        <v>43</v>
      </c>
    </row>
    <row r="41" spans="1:18" ht="32.5" customHeight="1" thickBot="1" x14ac:dyDescent="0.45">
      <c r="A41" s="164" t="s">
        <v>44</v>
      </c>
      <c r="B41" s="165" t="s">
        <v>45</v>
      </c>
      <c r="C41" s="165"/>
      <c r="D41" s="165"/>
      <c r="E41" s="165" t="s">
        <v>45</v>
      </c>
      <c r="F41" s="166" t="s">
        <v>46</v>
      </c>
      <c r="R41"/>
    </row>
    <row r="42" spans="1:18" ht="32.15" customHeight="1" thickBot="1" x14ac:dyDescent="0.45">
      <c r="A42" s="167" t="s">
        <v>47</v>
      </c>
      <c r="B42" s="168" t="s">
        <v>45</v>
      </c>
      <c r="C42" s="168"/>
      <c r="D42" s="168"/>
      <c r="E42" s="168" t="s">
        <v>45</v>
      </c>
      <c r="F42" s="169" t="s">
        <v>46</v>
      </c>
    </row>
    <row r="43" spans="1:18" ht="32.5" customHeight="1" thickBot="1" x14ac:dyDescent="0.45">
      <c r="A43" s="170" t="s">
        <v>48</v>
      </c>
      <c r="B43" s="171" t="s">
        <v>45</v>
      </c>
      <c r="C43" s="171" t="s">
        <v>45</v>
      </c>
      <c r="D43" s="171" t="s">
        <v>45</v>
      </c>
      <c r="E43" s="171" t="s">
        <v>45</v>
      </c>
      <c r="F43" s="172" t="s">
        <v>45</v>
      </c>
    </row>
    <row r="44" spans="1:18" ht="32.5" customHeight="1" thickBot="1" x14ac:dyDescent="0.45">
      <c r="A44" s="167" t="s">
        <v>49</v>
      </c>
      <c r="B44" s="168" t="s">
        <v>45</v>
      </c>
      <c r="C44" s="173"/>
      <c r="D44" s="173"/>
      <c r="E44" s="168" t="s">
        <v>45</v>
      </c>
      <c r="F44" s="174"/>
    </row>
    <row r="45" spans="1:18" ht="32.5" customHeight="1" thickBot="1" x14ac:dyDescent="0.45">
      <c r="A45" s="170" t="s">
        <v>50</v>
      </c>
      <c r="B45" s="171" t="s">
        <v>45</v>
      </c>
      <c r="C45" s="171" t="s">
        <v>45</v>
      </c>
      <c r="D45" s="171" t="s">
        <v>45</v>
      </c>
      <c r="E45" s="171" t="s">
        <v>45</v>
      </c>
      <c r="F45" s="172" t="s">
        <v>45</v>
      </c>
    </row>
    <row r="46" spans="1:18" ht="27.65" customHeight="1" thickBot="1" x14ac:dyDescent="0.45">
      <c r="A46" s="167" t="s">
        <v>334</v>
      </c>
      <c r="B46" s="168" t="s">
        <v>45</v>
      </c>
      <c r="C46" s="168" t="s">
        <v>45</v>
      </c>
      <c r="D46" s="173"/>
      <c r="E46" s="168" t="s">
        <v>45</v>
      </c>
      <c r="F46" s="169" t="s">
        <v>45</v>
      </c>
    </row>
    <row r="47" spans="1:18" ht="32.5" customHeight="1" thickBot="1" x14ac:dyDescent="0.45">
      <c r="A47" s="170" t="s">
        <v>51</v>
      </c>
      <c r="B47" s="171" t="s">
        <v>45</v>
      </c>
      <c r="C47" s="171" t="s">
        <v>45</v>
      </c>
      <c r="D47" s="171" t="s">
        <v>45</v>
      </c>
      <c r="E47" s="171" t="s">
        <v>45</v>
      </c>
      <c r="F47" s="172" t="s">
        <v>45</v>
      </c>
    </row>
    <row r="48" spans="1:18" ht="35.5" customHeight="1" thickBot="1" x14ac:dyDescent="0.45">
      <c r="A48" s="167" t="s">
        <v>52</v>
      </c>
      <c r="B48" s="168" t="s">
        <v>45</v>
      </c>
      <c r="C48" s="168" t="s">
        <v>45</v>
      </c>
      <c r="D48" s="173"/>
      <c r="E48" s="168" t="s">
        <v>45</v>
      </c>
      <c r="F48" s="169" t="s">
        <v>45</v>
      </c>
    </row>
    <row r="49" spans="1:17" ht="32.5" customHeight="1" thickBot="1" x14ac:dyDescent="0.45">
      <c r="A49" s="170" t="s">
        <v>53</v>
      </c>
      <c r="B49" s="171" t="s">
        <v>46</v>
      </c>
      <c r="C49" s="171" t="s">
        <v>54</v>
      </c>
      <c r="D49" s="171" t="s">
        <v>45</v>
      </c>
      <c r="E49" s="171" t="s">
        <v>45</v>
      </c>
      <c r="F49" s="172" t="s">
        <v>45</v>
      </c>
    </row>
    <row r="50" spans="1:17" ht="32.5" customHeight="1" thickBot="1" x14ac:dyDescent="0.45">
      <c r="A50" s="167" t="s">
        <v>55</v>
      </c>
      <c r="B50" s="168"/>
      <c r="C50" s="173"/>
      <c r="D50" s="173"/>
      <c r="E50" s="168" t="s">
        <v>45</v>
      </c>
      <c r="F50" s="169"/>
    </row>
    <row r="51" spans="1:17" ht="32.5" customHeight="1" thickBot="1" x14ac:dyDescent="0.45">
      <c r="A51" s="170" t="s">
        <v>56</v>
      </c>
      <c r="B51" s="171"/>
      <c r="C51" s="171" t="s">
        <v>57</v>
      </c>
      <c r="D51" s="171" t="s">
        <v>45</v>
      </c>
      <c r="E51" s="171" t="s">
        <v>58</v>
      </c>
      <c r="F51" s="172"/>
    </row>
    <row r="52" spans="1:17" ht="32.5" customHeight="1" thickBot="1" x14ac:dyDescent="0.45">
      <c r="A52" s="167" t="s">
        <v>59</v>
      </c>
      <c r="B52" s="168" t="s">
        <v>46</v>
      </c>
      <c r="C52" s="168" t="s">
        <v>45</v>
      </c>
      <c r="D52" s="173"/>
      <c r="E52" s="168"/>
      <c r="F52" s="169" t="s">
        <v>45</v>
      </c>
    </row>
    <row r="53" spans="1:17" ht="32.5" customHeight="1" thickBot="1" x14ac:dyDescent="0.45">
      <c r="A53" s="170" t="s">
        <v>60</v>
      </c>
      <c r="B53" s="171"/>
      <c r="C53" s="171" t="s">
        <v>45</v>
      </c>
      <c r="D53" s="171" t="s">
        <v>45</v>
      </c>
      <c r="E53" s="171"/>
      <c r="F53" s="172" t="s">
        <v>45</v>
      </c>
    </row>
    <row r="54" spans="1:17" ht="32.5" customHeight="1" thickBot="1" x14ac:dyDescent="0.45">
      <c r="A54" s="167" t="s">
        <v>61</v>
      </c>
      <c r="B54" s="168"/>
      <c r="C54" s="168" t="s">
        <v>45</v>
      </c>
      <c r="D54" s="168" t="s">
        <v>45</v>
      </c>
      <c r="E54" s="168"/>
      <c r="F54" s="169" t="s">
        <v>46</v>
      </c>
    </row>
    <row r="55" spans="1:17" ht="32.5" customHeight="1" thickBot="1" x14ac:dyDescent="0.45">
      <c r="A55" s="170" t="s">
        <v>62</v>
      </c>
      <c r="B55" s="171"/>
      <c r="C55" s="171" t="s">
        <v>45</v>
      </c>
      <c r="D55" s="171" t="s">
        <v>45</v>
      </c>
      <c r="E55" s="175"/>
      <c r="F55" s="172"/>
    </row>
    <row r="56" spans="1:17" ht="23.5" customHeight="1" thickBot="1" x14ac:dyDescent="0.45">
      <c r="A56" s="167" t="s">
        <v>63</v>
      </c>
      <c r="B56" s="168"/>
      <c r="C56" s="168"/>
      <c r="D56" s="168"/>
      <c r="E56" s="168" t="s">
        <v>45</v>
      </c>
      <c r="F56" s="169"/>
    </row>
    <row r="57" spans="1:17" ht="32.5" customHeight="1" thickBot="1" x14ac:dyDescent="0.45">
      <c r="A57" s="170" t="s">
        <v>64</v>
      </c>
      <c r="B57" s="171"/>
      <c r="C57" s="171"/>
      <c r="D57" s="171"/>
      <c r="E57" s="171" t="s">
        <v>45</v>
      </c>
      <c r="F57" s="172"/>
    </row>
    <row r="58" spans="1:17" ht="32.5" customHeight="1" thickBot="1" x14ac:dyDescent="0.45">
      <c r="A58" s="167" t="s">
        <v>65</v>
      </c>
      <c r="B58" s="168"/>
      <c r="C58" s="173"/>
      <c r="D58" s="173"/>
      <c r="E58" s="168" t="s">
        <v>45</v>
      </c>
      <c r="F58" s="169"/>
    </row>
    <row r="59" spans="1:17" ht="32.5" customHeight="1" thickBot="1" x14ac:dyDescent="0.45">
      <c r="A59" s="170" t="s">
        <v>66</v>
      </c>
      <c r="B59" s="171"/>
      <c r="C59" s="171" t="s">
        <v>46</v>
      </c>
      <c r="D59" s="171" t="s">
        <v>45</v>
      </c>
      <c r="E59" s="171" t="s">
        <v>45</v>
      </c>
      <c r="F59" s="172" t="s">
        <v>45</v>
      </c>
    </row>
    <row r="60" spans="1:17" ht="32.5" customHeight="1" thickBot="1" x14ac:dyDescent="0.45">
      <c r="A60" s="167" t="s">
        <v>67</v>
      </c>
      <c r="B60" s="168"/>
      <c r="C60" s="168"/>
      <c r="D60" s="168" t="s">
        <v>45</v>
      </c>
      <c r="E60" s="168" t="s">
        <v>45</v>
      </c>
      <c r="F60" s="169"/>
    </row>
    <row r="61" spans="1:17" ht="32.5" customHeight="1" thickBot="1" x14ac:dyDescent="0.45">
      <c r="A61" s="170" t="s">
        <v>68</v>
      </c>
      <c r="B61" s="171"/>
      <c r="C61" s="171"/>
      <c r="D61" s="171" t="s">
        <v>45</v>
      </c>
      <c r="E61" s="171" t="s">
        <v>45</v>
      </c>
      <c r="F61" s="172"/>
    </row>
    <row r="62" spans="1:17" ht="32.5" customHeight="1" thickBot="1" x14ac:dyDescent="0.45">
      <c r="A62" s="167" t="s">
        <v>69</v>
      </c>
      <c r="B62" s="168" t="s">
        <v>54</v>
      </c>
      <c r="C62" s="168" t="s">
        <v>54</v>
      </c>
      <c r="D62" s="168"/>
      <c r="E62" s="168" t="s">
        <v>45</v>
      </c>
      <c r="F62" s="169" t="s">
        <v>45</v>
      </c>
    </row>
    <row r="63" spans="1:17" ht="32.5" customHeight="1" thickBot="1" x14ac:dyDescent="0.45">
      <c r="A63" s="170" t="s">
        <v>70</v>
      </c>
      <c r="B63" s="175"/>
      <c r="C63" s="175"/>
      <c r="D63" s="175"/>
      <c r="E63" s="171" t="s">
        <v>45</v>
      </c>
      <c r="F63" s="176"/>
    </row>
    <row r="64" spans="1:17" ht="52" customHeight="1" x14ac:dyDescent="0.4">
      <c r="A64" s="339" t="s">
        <v>512</v>
      </c>
      <c r="B64" s="352"/>
      <c r="C64" s="352"/>
      <c r="D64" s="352"/>
      <c r="E64" s="352"/>
      <c r="F64" s="352"/>
      <c r="G64" s="352"/>
      <c r="H64" s="352"/>
      <c r="I64" s="352"/>
      <c r="J64" s="352"/>
      <c r="K64" s="352"/>
      <c r="L64" s="352"/>
      <c r="M64" s="352"/>
      <c r="N64" s="352"/>
      <c r="O64" s="352"/>
      <c r="P64" s="352"/>
      <c r="Q64" s="352"/>
    </row>
    <row r="65" spans="1:17" ht="22.5" customHeight="1" x14ac:dyDescent="0.4">
      <c r="A65" s="356"/>
      <c r="B65" s="356"/>
      <c r="C65" s="356"/>
      <c r="D65" s="356"/>
      <c r="E65" s="356"/>
      <c r="F65" s="356"/>
      <c r="G65" s="356"/>
      <c r="H65" s="356"/>
      <c r="I65" s="356"/>
      <c r="J65" s="356"/>
      <c r="K65" s="356"/>
      <c r="L65" s="356"/>
      <c r="M65" s="356"/>
      <c r="N65" s="356"/>
      <c r="O65" s="356"/>
      <c r="P65" s="356"/>
      <c r="Q65" s="356"/>
    </row>
    <row r="66" spans="1:17" x14ac:dyDescent="0.4">
      <c r="A66" s="25"/>
      <c r="B66" s="25"/>
      <c r="C66" s="25"/>
      <c r="D66" s="25"/>
      <c r="E66" s="25"/>
      <c r="F66" s="25"/>
      <c r="G66" s="25"/>
      <c r="H66" s="25"/>
      <c r="I66" s="25"/>
      <c r="J66" s="25"/>
      <c r="K66" s="25"/>
      <c r="L66" s="25"/>
      <c r="M66" s="25"/>
      <c r="N66" s="25"/>
      <c r="O66" s="25"/>
      <c r="P66" s="25"/>
      <c r="Q66" s="25"/>
    </row>
    <row r="67" spans="1:17" ht="15.9" x14ac:dyDescent="0.45">
      <c r="A67" s="351" t="s">
        <v>71</v>
      </c>
      <c r="B67" s="351"/>
      <c r="C67" s="351"/>
      <c r="D67" s="351"/>
      <c r="E67" s="351"/>
      <c r="F67" s="351"/>
      <c r="G67" s="351"/>
      <c r="H67" s="351"/>
      <c r="I67" s="351"/>
      <c r="J67" s="351"/>
      <c r="K67" s="351"/>
      <c r="L67" s="351"/>
      <c r="M67" s="351"/>
      <c r="N67" s="351"/>
      <c r="O67" s="351"/>
      <c r="P67" s="351"/>
    </row>
    <row r="68" spans="1:17" x14ac:dyDescent="0.4">
      <c r="A68" s="31" t="s">
        <v>432</v>
      </c>
      <c r="B68" s="9"/>
    </row>
    <row r="69" spans="1:17" x14ac:dyDescent="0.4">
      <c r="A69" s="240" t="s">
        <v>468</v>
      </c>
      <c r="B69" s="257"/>
    </row>
    <row r="70" spans="1:17" x14ac:dyDescent="0.4">
      <c r="A70"/>
      <c r="B70" s="9"/>
    </row>
  </sheetData>
  <sheetProtection sheet="1" objects="1" scenarios="1"/>
  <mergeCells count="21">
    <mergeCell ref="A16:Q16"/>
    <mergeCell ref="A15:Q15"/>
    <mergeCell ref="A17:F17"/>
    <mergeCell ref="A7:B7"/>
    <mergeCell ref="B8:P8"/>
    <mergeCell ref="B9:P9"/>
    <mergeCell ref="B10:P10"/>
    <mergeCell ref="A13:P13"/>
    <mergeCell ref="A12:P12"/>
    <mergeCell ref="A67:P67"/>
    <mergeCell ref="A64:Q64"/>
    <mergeCell ref="A34:P39"/>
    <mergeCell ref="B18:C18"/>
    <mergeCell ref="B19:C19"/>
    <mergeCell ref="A20:Q20"/>
    <mergeCell ref="A31:Q31"/>
    <mergeCell ref="A32:Q32"/>
    <mergeCell ref="E18:F18"/>
    <mergeCell ref="E19:F19"/>
    <mergeCell ref="A65:Q65"/>
    <mergeCell ref="A22:D22"/>
  </mergeCells>
  <hyperlinks>
    <hyperlink ref="B14:P14" location="People!A1" display="See People tab" xr:uid="{2FEC6838-C129-4620-886C-95985A64D425}"/>
    <hyperlink ref="A68" r:id="rId1" display="2024 Annual Report" xr:uid="{9278A1CD-67E9-4A12-B634-029E8DF0D8A2}"/>
    <hyperlink ref="A69" r:id="rId2" display="2026 ESG Report--- update once available" xr:uid="{6FD20394-56DE-4A86-8549-4FB53DDD91F1}"/>
  </hyperlinks>
  <printOptions gridLines="1"/>
  <pageMargins left="0.7" right="0.7" top="0.75" bottom="0.75" header="0.3" footer="0.3"/>
  <pageSetup paperSize="5" scale="29"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28D85-F02E-4A8D-BDB7-03A6F4F1F252}">
  <sheetPr codeName="Sheet3">
    <tabColor theme="0"/>
    <pageSetUpPr fitToPage="1"/>
  </sheetPr>
  <dimension ref="A1:R23"/>
  <sheetViews>
    <sheetView zoomScale="90" zoomScaleNormal="90" workbookViewId="0">
      <selection activeCell="F11" sqref="F11"/>
    </sheetView>
  </sheetViews>
  <sheetFormatPr defaultColWidth="8.69140625" defaultRowHeight="14.6" x14ac:dyDescent="0.4"/>
  <cols>
    <col min="1" max="1" width="17.23046875" style="1" customWidth="1"/>
    <col min="2" max="2" width="85.4609375" style="1" customWidth="1"/>
    <col min="3" max="3" width="52.53515625" style="1" customWidth="1"/>
    <col min="4" max="7" width="8.15234375" style="1" customWidth="1"/>
    <col min="8" max="8" width="9.69140625" style="1" customWidth="1"/>
    <col min="9" max="9" width="12.53515625" style="1" customWidth="1"/>
    <col min="10" max="17" width="8.15234375" style="1" customWidth="1"/>
    <col min="18" max="18" width="2" style="1" customWidth="1"/>
    <col min="19" max="19" width="8.15234375" style="1" customWidth="1"/>
    <col min="20" max="16384" width="8.69140625" style="1"/>
  </cols>
  <sheetData>
    <row r="1" spans="1:18" ht="20.6" x14ac:dyDescent="0.55000000000000004">
      <c r="A1" s="13"/>
      <c r="B1" s="7" t="s">
        <v>0</v>
      </c>
      <c r="C1" s="156"/>
      <c r="D1" s="134" t="s">
        <v>6</v>
      </c>
      <c r="E1" s="13"/>
      <c r="K1" s="28"/>
      <c r="L1" s="28"/>
      <c r="M1" s="28"/>
      <c r="N1" s="28"/>
      <c r="O1" s="28"/>
      <c r="P1" s="28"/>
      <c r="Q1" s="28"/>
      <c r="R1" s="28"/>
    </row>
    <row r="2" spans="1:18" ht="18.45" x14ac:dyDescent="0.5">
      <c r="A2" s="8"/>
      <c r="B2" s="14" t="s">
        <v>399</v>
      </c>
      <c r="C2" s="5"/>
      <c r="D2" s="134" t="s">
        <v>14</v>
      </c>
      <c r="E2" s="8"/>
      <c r="K2" s="28"/>
      <c r="L2" s="28"/>
      <c r="M2" s="28"/>
      <c r="N2" s="28"/>
      <c r="O2" s="28"/>
      <c r="P2" s="28"/>
      <c r="Q2" s="28"/>
      <c r="R2" s="28"/>
    </row>
    <row r="3" spans="1:18" x14ac:dyDescent="0.4">
      <c r="A3" s="2"/>
      <c r="B3" s="2"/>
      <c r="D3" s="2"/>
      <c r="K3" s="28"/>
      <c r="L3" s="28"/>
      <c r="M3" s="28"/>
      <c r="N3" s="28"/>
      <c r="O3" s="28"/>
      <c r="P3" s="28"/>
      <c r="Q3" s="28"/>
      <c r="R3" s="28"/>
    </row>
    <row r="4" spans="1:18" x14ac:dyDescent="0.4">
      <c r="A4" s="2"/>
      <c r="D4" s="2"/>
      <c r="K4" s="28"/>
      <c r="L4" s="28"/>
      <c r="M4" s="28"/>
      <c r="N4" s="28"/>
      <c r="O4" s="28"/>
      <c r="P4" s="28"/>
      <c r="Q4" s="28"/>
      <c r="R4" s="28"/>
    </row>
    <row r="5" spans="1:18" x14ac:dyDescent="0.4">
      <c r="A5" s="2"/>
      <c r="B5" s="2"/>
      <c r="D5" s="2"/>
    </row>
    <row r="6" spans="1:18" x14ac:dyDescent="0.4">
      <c r="A6" s="2"/>
      <c r="B6" s="2"/>
      <c r="D6" s="2"/>
    </row>
    <row r="7" spans="1:18" ht="22" customHeight="1" x14ac:dyDescent="0.6">
      <c r="A7" s="364" t="s">
        <v>72</v>
      </c>
      <c r="B7" s="364"/>
      <c r="C7" s="364"/>
      <c r="D7" s="156"/>
      <c r="E7" s="212"/>
      <c r="F7" s="212"/>
      <c r="G7" s="215"/>
      <c r="H7" s="212"/>
      <c r="I7" s="212"/>
      <c r="J7" s="212"/>
      <c r="M7"/>
    </row>
    <row r="8" spans="1:18" ht="17.5" customHeight="1" x14ac:dyDescent="0.4">
      <c r="A8" s="152" t="s">
        <v>394</v>
      </c>
      <c r="B8" s="152" t="s">
        <v>73</v>
      </c>
      <c r="C8" s="152" t="s">
        <v>74</v>
      </c>
    </row>
    <row r="9" spans="1:18" s="156" customFormat="1" ht="38.15" customHeight="1" x14ac:dyDescent="0.4">
      <c r="A9" s="129" t="s">
        <v>346</v>
      </c>
      <c r="B9" s="132" t="s">
        <v>75</v>
      </c>
      <c r="C9" s="132" t="s">
        <v>491</v>
      </c>
    </row>
    <row r="10" spans="1:18" s="156" customFormat="1" ht="38.15" customHeight="1" x14ac:dyDescent="0.4">
      <c r="A10" s="129" t="s">
        <v>76</v>
      </c>
      <c r="B10" s="132" t="s">
        <v>77</v>
      </c>
      <c r="C10" s="132" t="s">
        <v>452</v>
      </c>
    </row>
    <row r="11" spans="1:18" s="156" customFormat="1" ht="48.75" customHeight="1" x14ac:dyDescent="0.4">
      <c r="A11" s="129" t="s">
        <v>78</v>
      </c>
      <c r="B11" s="132" t="s">
        <v>79</v>
      </c>
      <c r="C11" s="132" t="s">
        <v>452</v>
      </c>
    </row>
    <row r="12" spans="1:18" s="156" customFormat="1" ht="38.15" customHeight="1" x14ac:dyDescent="0.4">
      <c r="A12" s="129" t="s">
        <v>80</v>
      </c>
      <c r="B12" s="132" t="s">
        <v>81</v>
      </c>
      <c r="C12" s="132" t="s">
        <v>452</v>
      </c>
    </row>
    <row r="13" spans="1:18" s="156" customFormat="1" ht="38.15" customHeight="1" x14ac:dyDescent="0.4">
      <c r="A13" s="129" t="s">
        <v>82</v>
      </c>
      <c r="B13" s="132" t="s">
        <v>83</v>
      </c>
      <c r="C13" s="132" t="s">
        <v>452</v>
      </c>
    </row>
    <row r="14" spans="1:18" s="156" customFormat="1" ht="38.15" customHeight="1" x14ac:dyDescent="0.4">
      <c r="A14" s="129" t="s">
        <v>84</v>
      </c>
      <c r="B14" s="132" t="s">
        <v>85</v>
      </c>
      <c r="C14" s="132" t="s">
        <v>452</v>
      </c>
    </row>
    <row r="15" spans="1:18" s="156" customFormat="1" ht="63.75" customHeight="1" x14ac:dyDescent="0.4">
      <c r="A15" s="129" t="s">
        <v>86</v>
      </c>
      <c r="B15" s="132" t="s">
        <v>87</v>
      </c>
      <c r="C15" s="132" t="s">
        <v>452</v>
      </c>
    </row>
    <row r="16" spans="1:18" s="156" customFormat="1" ht="48.75" customHeight="1" x14ac:dyDescent="0.4">
      <c r="A16" s="129" t="s">
        <v>88</v>
      </c>
      <c r="B16" s="132" t="s">
        <v>89</v>
      </c>
      <c r="C16" s="132" t="s">
        <v>452</v>
      </c>
    </row>
    <row r="17" spans="1:3" s="156" customFormat="1" ht="43.5" customHeight="1" x14ac:dyDescent="0.4">
      <c r="A17" s="129" t="s">
        <v>90</v>
      </c>
      <c r="B17" s="132" t="s">
        <v>91</v>
      </c>
      <c r="C17" s="132" t="s">
        <v>452</v>
      </c>
    </row>
    <row r="18" spans="1:3" s="156" customFormat="1" ht="38.15" customHeight="1" x14ac:dyDescent="0.4">
      <c r="A18" s="129" t="s">
        <v>92</v>
      </c>
      <c r="B18" s="132" t="s">
        <v>93</v>
      </c>
      <c r="C18" s="132" t="s">
        <v>452</v>
      </c>
    </row>
    <row r="19" spans="1:3" s="156" customFormat="1" ht="38.15" customHeight="1" x14ac:dyDescent="0.4">
      <c r="A19" s="129" t="s">
        <v>94</v>
      </c>
      <c r="B19" s="132" t="s">
        <v>95</v>
      </c>
      <c r="C19" s="132" t="s">
        <v>453</v>
      </c>
    </row>
    <row r="20" spans="1:3" s="156" customFormat="1" ht="38.15" customHeight="1" x14ac:dyDescent="0.4">
      <c r="A20" s="129" t="s">
        <v>96</v>
      </c>
      <c r="B20" s="132" t="s">
        <v>97</v>
      </c>
      <c r="C20" s="132" t="s">
        <v>454</v>
      </c>
    </row>
    <row r="21" spans="1:3" s="156" customFormat="1" ht="48.65" customHeight="1" x14ac:dyDescent="0.4">
      <c r="A21" s="129" t="s">
        <v>98</v>
      </c>
      <c r="B21" s="132" t="s">
        <v>99</v>
      </c>
      <c r="C21" s="132" t="s">
        <v>455</v>
      </c>
    </row>
    <row r="22" spans="1:3" s="156" customFormat="1" ht="46.5" customHeight="1" x14ac:dyDescent="0.4">
      <c r="A22" s="129" t="s">
        <v>100</v>
      </c>
      <c r="B22" s="199" t="s">
        <v>101</v>
      </c>
      <c r="C22" s="132" t="s">
        <v>452</v>
      </c>
    </row>
    <row r="23" spans="1:3" s="156" customFormat="1" ht="38.15" customHeight="1" x14ac:dyDescent="0.4">
      <c r="A23" s="129" t="s">
        <v>102</v>
      </c>
      <c r="B23" s="229" t="s">
        <v>103</v>
      </c>
      <c r="C23" s="132" t="s">
        <v>456</v>
      </c>
    </row>
  </sheetData>
  <sheetProtection sheet="1" objects="1" scenarios="1"/>
  <mergeCells count="1">
    <mergeCell ref="A7:C7"/>
  </mergeCells>
  <phoneticPr fontId="16" type="noConversion"/>
  <printOptions gridLines="1"/>
  <pageMargins left="0.70866141732283472" right="0.70866141732283472" top="0.74803149606299213" bottom="0.74803149606299213" header="0.31496062992125984" footer="0.31496062992125984"/>
  <pageSetup scale="4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C4CB9-F79C-46EB-BEAC-F93DBEACD377}">
  <sheetPr codeName="Sheet4">
    <tabColor theme="0"/>
    <pageSetUpPr fitToPage="1"/>
  </sheetPr>
  <dimension ref="A1:R25"/>
  <sheetViews>
    <sheetView zoomScale="85" zoomScaleNormal="85" workbookViewId="0">
      <selection activeCell="G11" sqref="G11"/>
    </sheetView>
  </sheetViews>
  <sheetFormatPr defaultColWidth="8.69140625" defaultRowHeight="14.6" x14ac:dyDescent="0.4"/>
  <cols>
    <col min="1" max="1" width="17.23046875" style="1" customWidth="1"/>
    <col min="2" max="2" width="74.84375" style="1" customWidth="1"/>
    <col min="3" max="3" width="53.4609375" style="1" customWidth="1"/>
    <col min="4" max="7" width="8.15234375" style="1" customWidth="1"/>
    <col min="8" max="8" width="9.69140625" style="1" customWidth="1"/>
    <col min="9" max="9" width="12.53515625" style="1" customWidth="1"/>
    <col min="10" max="17" width="8.15234375" style="1" customWidth="1"/>
    <col min="18" max="18" width="2" style="1" customWidth="1"/>
    <col min="19" max="19" width="8.15234375" style="1" customWidth="1"/>
    <col min="20" max="16384" width="8.69140625" style="1"/>
  </cols>
  <sheetData>
    <row r="1" spans="1:18" ht="20.6" x14ac:dyDescent="0.55000000000000004">
      <c r="A1" s="13"/>
      <c r="B1" s="7" t="s">
        <v>0</v>
      </c>
      <c r="D1" s="134" t="s">
        <v>6</v>
      </c>
      <c r="E1" s="13"/>
      <c r="K1" s="28"/>
      <c r="L1" s="28"/>
      <c r="M1" s="28"/>
      <c r="N1" s="28"/>
      <c r="O1" s="28"/>
      <c r="P1" s="28"/>
      <c r="Q1" s="28"/>
      <c r="R1" s="28"/>
    </row>
    <row r="2" spans="1:18" ht="18.45" x14ac:dyDescent="0.5">
      <c r="A2" s="8"/>
      <c r="B2" s="14" t="s">
        <v>399</v>
      </c>
      <c r="C2" s="8"/>
      <c r="D2" s="134" t="s">
        <v>18</v>
      </c>
      <c r="E2" s="8"/>
      <c r="K2" s="28"/>
      <c r="L2" s="28"/>
      <c r="M2" s="28"/>
      <c r="N2" s="28"/>
      <c r="O2" s="28"/>
      <c r="P2" s="28"/>
      <c r="Q2" s="28"/>
      <c r="R2" s="28"/>
    </row>
    <row r="3" spans="1:18" x14ac:dyDescent="0.4">
      <c r="A3" s="2"/>
      <c r="B3" s="2"/>
      <c r="D3" s="2"/>
      <c r="K3" s="28"/>
      <c r="L3" s="28"/>
      <c r="M3" s="28"/>
      <c r="N3" s="28"/>
      <c r="O3" s="28"/>
      <c r="P3" s="28"/>
      <c r="Q3" s="28"/>
      <c r="R3" s="28"/>
    </row>
    <row r="4" spans="1:18" ht="23.15" x14ac:dyDescent="0.6">
      <c r="A4" s="2"/>
      <c r="B4" s="212"/>
      <c r="D4" s="2"/>
      <c r="K4" s="28"/>
      <c r="L4" s="28"/>
      <c r="M4" s="28"/>
      <c r="N4" s="28"/>
      <c r="O4" s="28"/>
      <c r="P4" s="28"/>
      <c r="Q4" s="28"/>
      <c r="R4" s="28"/>
    </row>
    <row r="5" spans="1:18" x14ac:dyDescent="0.4">
      <c r="A5" s="2"/>
      <c r="B5" s="2"/>
      <c r="D5" s="2"/>
    </row>
    <row r="6" spans="1:18" x14ac:dyDescent="0.4">
      <c r="A6" s="2"/>
      <c r="B6" s="2"/>
      <c r="D6" s="2"/>
    </row>
    <row r="7" spans="1:18" ht="22" customHeight="1" x14ac:dyDescent="0.6">
      <c r="A7" s="362" t="s">
        <v>104</v>
      </c>
      <c r="B7" s="363"/>
      <c r="C7" s="366"/>
      <c r="E7" s="212"/>
      <c r="F7" s="212"/>
      <c r="G7" s="215"/>
      <c r="H7" s="212"/>
      <c r="I7" s="212"/>
      <c r="J7" s="212"/>
    </row>
    <row r="8" spans="1:18" x14ac:dyDescent="0.4">
      <c r="A8" s="153" t="s">
        <v>105</v>
      </c>
      <c r="B8" s="153" t="s">
        <v>106</v>
      </c>
      <c r="C8" s="153" t="s">
        <v>107</v>
      </c>
    </row>
    <row r="9" spans="1:18" ht="32.15" customHeight="1" x14ac:dyDescent="0.4">
      <c r="A9" s="365" t="s">
        <v>15</v>
      </c>
      <c r="B9" s="132" t="s">
        <v>108</v>
      </c>
      <c r="C9" s="87" t="s">
        <v>497</v>
      </c>
    </row>
    <row r="10" spans="1:18" ht="39" customHeight="1" x14ac:dyDescent="0.4">
      <c r="A10" s="365"/>
      <c r="B10" s="132" t="s">
        <v>109</v>
      </c>
      <c r="C10" s="132" t="s">
        <v>498</v>
      </c>
    </row>
    <row r="11" spans="1:18" ht="34.5" customHeight="1" x14ac:dyDescent="0.4">
      <c r="A11" s="365" t="s">
        <v>110</v>
      </c>
      <c r="B11" s="132" t="s">
        <v>315</v>
      </c>
      <c r="C11" s="74" t="s">
        <v>499</v>
      </c>
    </row>
    <row r="12" spans="1:18" ht="42.65" customHeight="1" x14ac:dyDescent="0.4">
      <c r="A12" s="365"/>
      <c r="B12" s="132" t="s">
        <v>111</v>
      </c>
      <c r="C12" s="132" t="s">
        <v>496</v>
      </c>
    </row>
    <row r="13" spans="1:18" ht="43.5" customHeight="1" x14ac:dyDescent="0.4">
      <c r="A13" s="365"/>
      <c r="B13" s="132" t="s">
        <v>316</v>
      </c>
      <c r="C13" s="132" t="s">
        <v>500</v>
      </c>
    </row>
    <row r="14" spans="1:18" ht="38.15" customHeight="1" x14ac:dyDescent="0.4">
      <c r="A14" s="365" t="s">
        <v>112</v>
      </c>
      <c r="B14" s="132" t="s">
        <v>317</v>
      </c>
      <c r="C14" s="87" t="s">
        <v>501</v>
      </c>
    </row>
    <row r="15" spans="1:18" ht="36" customHeight="1" x14ac:dyDescent="0.4">
      <c r="A15" s="365"/>
      <c r="B15" s="132" t="s">
        <v>318</v>
      </c>
      <c r="C15" s="132" t="s">
        <v>496</v>
      </c>
    </row>
    <row r="16" spans="1:18" ht="38.15" customHeight="1" x14ac:dyDescent="0.4">
      <c r="A16" s="365"/>
      <c r="B16" s="132" t="s">
        <v>319</v>
      </c>
      <c r="C16" s="132" t="s">
        <v>502</v>
      </c>
    </row>
    <row r="17" spans="1:3" ht="40.5" customHeight="1" x14ac:dyDescent="0.4">
      <c r="A17" s="365" t="s">
        <v>113</v>
      </c>
      <c r="B17" s="132" t="s">
        <v>320</v>
      </c>
      <c r="C17" s="132" t="s">
        <v>457</v>
      </c>
    </row>
    <row r="18" spans="1:3" ht="38.5" customHeight="1" x14ac:dyDescent="0.4">
      <c r="A18" s="365"/>
      <c r="B18" s="132" t="s">
        <v>321</v>
      </c>
      <c r="C18" s="132" t="s">
        <v>503</v>
      </c>
    </row>
    <row r="19" spans="1:3" ht="42.65" customHeight="1" x14ac:dyDescent="0.4">
      <c r="A19" s="365"/>
      <c r="B19" s="132" t="s">
        <v>322</v>
      </c>
      <c r="C19" s="132" t="s">
        <v>503</v>
      </c>
    </row>
    <row r="25" spans="1:3" x14ac:dyDescent="0.4">
      <c r="B25" s="114"/>
    </row>
  </sheetData>
  <sheetProtection sheet="1" objects="1" scenarios="1"/>
  <mergeCells count="5">
    <mergeCell ref="A11:A13"/>
    <mergeCell ref="A14:A16"/>
    <mergeCell ref="A17:A19"/>
    <mergeCell ref="A7:C7"/>
    <mergeCell ref="A9:A10"/>
  </mergeCells>
  <printOptions gridLines="1"/>
  <pageMargins left="0.70866141732283472" right="0.70866141732283472" top="0.74803149606299213" bottom="0.74803149606299213" header="0.31496062992125984" footer="0.31496062992125984"/>
  <pageSetup scale="4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D6170-4B95-4F18-AAD0-653348EA0616}">
  <sheetPr>
    <tabColor rgb="FFFFA7A7"/>
  </sheetPr>
  <dimension ref="A1:AY89"/>
  <sheetViews>
    <sheetView zoomScale="90" zoomScaleNormal="90" workbookViewId="0">
      <selection activeCell="D54" sqref="D54"/>
    </sheetView>
  </sheetViews>
  <sheetFormatPr defaultColWidth="8.69140625" defaultRowHeight="14.6" x14ac:dyDescent="0.4"/>
  <cols>
    <col min="1" max="1" width="42.53515625" style="1" customWidth="1"/>
    <col min="2" max="2" width="17.53515625" style="1" customWidth="1"/>
    <col min="3" max="3" width="16.15234375" style="1" customWidth="1"/>
    <col min="4" max="4" width="17.23046875" style="1" bestFit="1" customWidth="1"/>
    <col min="5" max="5" width="21.4609375" style="1" customWidth="1"/>
    <col min="6" max="6" width="21.15234375" style="1" customWidth="1"/>
    <col min="7" max="7" width="21.15234375" style="1" bestFit="1" customWidth="1"/>
    <col min="8" max="8" width="17.4609375" style="1" customWidth="1"/>
    <col min="9" max="9" width="16.4609375" style="1" customWidth="1"/>
    <col min="10" max="10" width="18.15234375" style="1" customWidth="1"/>
    <col min="11" max="11" width="14.4609375" style="1" customWidth="1"/>
    <col min="12" max="13" width="15.84375" style="1" customWidth="1"/>
    <col min="14" max="14" width="17.4609375" style="1" customWidth="1"/>
    <col min="15" max="15" width="13.84375" style="1" customWidth="1"/>
    <col min="16" max="16" width="11.84375" style="1" customWidth="1"/>
    <col min="17" max="17" width="17.4609375" style="1" customWidth="1"/>
    <col min="18" max="18" width="18.84375" style="1" customWidth="1"/>
    <col min="19" max="19" width="17" style="1" customWidth="1"/>
    <col min="20" max="20" width="12.4609375" style="1" customWidth="1"/>
    <col min="21" max="21" width="15.69140625" style="1" customWidth="1"/>
    <col min="22" max="23" width="12.15234375" style="1" customWidth="1"/>
    <col min="24" max="24" width="10.84375" style="1" customWidth="1"/>
    <col min="25" max="25" width="13.84375" style="1" customWidth="1"/>
    <col min="26" max="28" width="10.84375" style="1" customWidth="1"/>
    <col min="29" max="29" width="13.84375" style="1" customWidth="1"/>
    <col min="30" max="32" width="10.84375" style="1" customWidth="1"/>
    <col min="33" max="33" width="13.84375" style="1" customWidth="1"/>
    <col min="34" max="36" width="10.84375" style="1" customWidth="1"/>
    <col min="37" max="37" width="13.84375" style="1" customWidth="1"/>
    <col min="38" max="49" width="10.84375" style="1" customWidth="1"/>
    <col min="50" max="16384" width="8.69140625" style="1"/>
  </cols>
  <sheetData>
    <row r="1" spans="1:17" x14ac:dyDescent="0.4">
      <c r="B1" s="3" t="s">
        <v>0</v>
      </c>
      <c r="C1" s="3"/>
      <c r="N1" s="3" t="s">
        <v>114</v>
      </c>
      <c r="O1" s="3"/>
      <c r="P1" s="5" t="s">
        <v>115</v>
      </c>
    </row>
    <row r="2" spans="1:17" x14ac:dyDescent="0.4">
      <c r="A2"/>
      <c r="B2" s="3" t="s">
        <v>399</v>
      </c>
      <c r="C2" s="3"/>
      <c r="N2" s="3" t="s">
        <v>116</v>
      </c>
      <c r="O2" s="3"/>
      <c r="P2" s="5" t="s">
        <v>11</v>
      </c>
    </row>
    <row r="4" spans="1:17" x14ac:dyDescent="0.4">
      <c r="A4" s="3"/>
    </row>
    <row r="5" spans="1:17" x14ac:dyDescent="0.4">
      <c r="A5" s="3"/>
    </row>
    <row r="7" spans="1:17" x14ac:dyDescent="0.4">
      <c r="A7" s="332" t="s">
        <v>131</v>
      </c>
      <c r="B7" s="332"/>
      <c r="C7" s="332"/>
      <c r="D7" s="332"/>
      <c r="E7" s="332"/>
      <c r="F7" s="332"/>
      <c r="G7" s="332"/>
      <c r="H7" s="332"/>
      <c r="I7" s="332"/>
      <c r="J7" s="332"/>
      <c r="K7" s="332"/>
      <c r="L7" s="332"/>
      <c r="M7" s="332"/>
      <c r="N7" s="332"/>
      <c r="O7" s="332"/>
      <c r="P7" s="332"/>
      <c r="Q7" s="332"/>
    </row>
    <row r="8" spans="1:17" x14ac:dyDescent="0.4">
      <c r="A8" s="381" t="s">
        <v>531</v>
      </c>
      <c r="B8" s="381"/>
      <c r="C8" s="381"/>
      <c r="D8" s="381"/>
      <c r="E8" s="381"/>
      <c r="F8" s="381"/>
      <c r="G8" s="381"/>
      <c r="H8" s="381"/>
      <c r="I8" s="381"/>
      <c r="J8" s="381"/>
      <c r="K8" s="381"/>
      <c r="L8" s="381"/>
      <c r="M8" s="381"/>
      <c r="N8" s="381"/>
      <c r="O8" s="381"/>
      <c r="P8" s="381"/>
      <c r="Q8" s="381"/>
    </row>
    <row r="9" spans="1:17" x14ac:dyDescent="0.4">
      <c r="A9" s="381"/>
      <c r="B9" s="381"/>
      <c r="C9" s="381"/>
      <c r="D9" s="381"/>
      <c r="E9" s="381"/>
      <c r="F9" s="381"/>
      <c r="G9" s="381"/>
      <c r="H9" s="381"/>
      <c r="I9" s="381"/>
      <c r="J9" s="381"/>
      <c r="K9" s="381"/>
      <c r="L9" s="381"/>
      <c r="M9" s="381"/>
      <c r="N9" s="381"/>
      <c r="O9" s="381"/>
      <c r="P9" s="381"/>
      <c r="Q9" s="381"/>
    </row>
    <row r="10" spans="1:17" x14ac:dyDescent="0.4">
      <c r="A10" s="381"/>
      <c r="B10" s="381"/>
      <c r="C10" s="381"/>
      <c r="D10" s="381"/>
      <c r="E10" s="381"/>
      <c r="F10" s="381"/>
      <c r="G10" s="381"/>
      <c r="H10" s="381"/>
      <c r="I10" s="381"/>
      <c r="J10" s="381"/>
      <c r="K10" s="381"/>
      <c r="L10" s="381"/>
      <c r="M10" s="381"/>
      <c r="N10" s="381"/>
      <c r="O10" s="381"/>
      <c r="P10" s="381"/>
      <c r="Q10" s="381"/>
    </row>
    <row r="11" spans="1:17" x14ac:dyDescent="0.4">
      <c r="A11" s="381"/>
      <c r="B11" s="381"/>
      <c r="C11" s="381"/>
      <c r="D11" s="381"/>
      <c r="E11" s="381"/>
      <c r="F11" s="381"/>
      <c r="G11" s="381"/>
      <c r="H11" s="381"/>
      <c r="I11" s="381"/>
      <c r="J11" s="381"/>
      <c r="K11" s="381"/>
      <c r="L11" s="381"/>
      <c r="M11" s="381"/>
      <c r="N11" s="381"/>
      <c r="O11" s="381"/>
      <c r="P11" s="381"/>
      <c r="Q11" s="381"/>
    </row>
    <row r="12" spans="1:17" x14ac:dyDescent="0.4">
      <c r="A12" s="381"/>
      <c r="B12" s="381"/>
      <c r="C12" s="381"/>
      <c r="D12" s="381"/>
      <c r="E12" s="381"/>
      <c r="F12" s="381"/>
      <c r="G12" s="381"/>
      <c r="H12" s="381"/>
      <c r="I12" s="381"/>
      <c r="J12" s="381"/>
      <c r="K12" s="381"/>
      <c r="L12" s="381"/>
      <c r="M12" s="381"/>
      <c r="N12" s="381"/>
      <c r="O12" s="381"/>
      <c r="P12" s="381"/>
      <c r="Q12" s="381"/>
    </row>
    <row r="13" spans="1:17" x14ac:dyDescent="0.4">
      <c r="A13" s="381"/>
      <c r="B13" s="381"/>
      <c r="C13" s="381"/>
      <c r="D13" s="381"/>
      <c r="E13" s="381"/>
      <c r="F13" s="381"/>
      <c r="G13" s="381"/>
      <c r="H13" s="381"/>
      <c r="I13" s="381"/>
      <c r="J13" s="381"/>
      <c r="K13" s="381"/>
      <c r="L13" s="381"/>
      <c r="M13" s="381"/>
      <c r="N13" s="381"/>
      <c r="O13" s="381"/>
      <c r="P13" s="381"/>
      <c r="Q13" s="381"/>
    </row>
    <row r="14" spans="1:17" ht="108.65" customHeight="1" x14ac:dyDescent="0.4">
      <c r="A14" s="381"/>
      <c r="B14" s="381"/>
      <c r="C14" s="381"/>
      <c r="D14" s="381"/>
      <c r="E14" s="381"/>
      <c r="F14" s="381"/>
      <c r="G14" s="381"/>
      <c r="H14" s="381"/>
      <c r="I14" s="381"/>
      <c r="J14" s="381"/>
      <c r="K14" s="381"/>
      <c r="L14" s="381"/>
      <c r="M14" s="381"/>
      <c r="N14" s="381"/>
      <c r="O14" s="381"/>
      <c r="P14" s="381"/>
      <c r="Q14" s="381"/>
    </row>
    <row r="15" spans="1:17" ht="30.75" customHeight="1" x14ac:dyDescent="0.4">
      <c r="A15" s="260" t="s">
        <v>365</v>
      </c>
      <c r="B15" s="260" t="s">
        <v>366</v>
      </c>
      <c r="C15" s="386" t="s">
        <v>367</v>
      </c>
      <c r="D15" s="387"/>
      <c r="E15" s="387"/>
      <c r="F15" s="387"/>
      <c r="G15" s="387"/>
      <c r="H15" s="387"/>
      <c r="I15" s="387"/>
      <c r="J15" s="387"/>
      <c r="K15" s="387"/>
      <c r="L15" s="387"/>
      <c r="M15" s="387"/>
      <c r="N15" s="27"/>
      <c r="O15" s="27"/>
      <c r="P15" s="27"/>
      <c r="Q15" s="27"/>
    </row>
    <row r="16" spans="1:17" ht="21" customHeight="1" x14ac:dyDescent="0.4">
      <c r="A16" s="388" t="s">
        <v>368</v>
      </c>
      <c r="B16" s="199" t="s">
        <v>369</v>
      </c>
      <c r="C16" s="389" t="s">
        <v>427</v>
      </c>
      <c r="D16" s="389"/>
      <c r="E16" s="389"/>
      <c r="F16" s="389"/>
      <c r="G16" s="389"/>
      <c r="H16" s="389"/>
      <c r="I16" s="389"/>
      <c r="J16" s="389"/>
      <c r="K16" s="389"/>
      <c r="L16" s="389"/>
      <c r="M16" s="389"/>
      <c r="N16" s="27"/>
      <c r="O16" s="27"/>
      <c r="P16" s="27"/>
      <c r="Q16" s="27"/>
    </row>
    <row r="17" spans="1:17" ht="16.5" customHeight="1" x14ac:dyDescent="0.4">
      <c r="A17" s="388"/>
      <c r="B17" s="388" t="s">
        <v>370</v>
      </c>
      <c r="C17" s="389" t="s">
        <v>428</v>
      </c>
      <c r="D17" s="389"/>
      <c r="E17" s="389"/>
      <c r="F17" s="389"/>
      <c r="G17" s="389"/>
      <c r="H17" s="389"/>
      <c r="I17" s="389"/>
      <c r="J17" s="389"/>
      <c r="K17" s="389"/>
      <c r="L17" s="389"/>
      <c r="M17" s="389"/>
      <c r="N17" s="27"/>
      <c r="O17" s="27"/>
      <c r="P17" s="27"/>
      <c r="Q17" s="27"/>
    </row>
    <row r="18" spans="1:17" ht="16.5" customHeight="1" x14ac:dyDescent="0.4">
      <c r="A18" s="388"/>
      <c r="B18" s="388"/>
      <c r="C18" s="389" t="s">
        <v>429</v>
      </c>
      <c r="D18" s="389"/>
      <c r="E18" s="389"/>
      <c r="F18" s="389"/>
      <c r="G18" s="389"/>
      <c r="H18" s="389"/>
      <c r="I18" s="389"/>
      <c r="J18" s="389"/>
      <c r="K18" s="389"/>
      <c r="L18" s="389"/>
      <c r="M18" s="389"/>
      <c r="N18" s="27"/>
      <c r="O18" s="27"/>
      <c r="P18" s="27"/>
      <c r="Q18" s="27"/>
    </row>
    <row r="19" spans="1:17" ht="29.25" customHeight="1" x14ac:dyDescent="0.4">
      <c r="A19" s="199" t="s">
        <v>371</v>
      </c>
      <c r="B19" s="199" t="s">
        <v>372</v>
      </c>
      <c r="C19" s="389" t="s">
        <v>430</v>
      </c>
      <c r="D19" s="389"/>
      <c r="E19" s="389"/>
      <c r="F19" s="389"/>
      <c r="G19" s="389"/>
      <c r="H19" s="389"/>
      <c r="I19" s="389"/>
      <c r="J19" s="389"/>
      <c r="K19" s="389"/>
      <c r="L19" s="389"/>
      <c r="M19" s="389"/>
      <c r="N19" s="27"/>
      <c r="O19" s="27"/>
      <c r="P19" s="27"/>
      <c r="Q19" s="27"/>
    </row>
    <row r="20" spans="1:17" ht="49.5" customHeight="1" x14ac:dyDescent="0.4">
      <c r="A20" s="335" t="s">
        <v>532</v>
      </c>
      <c r="B20" s="335"/>
      <c r="C20" s="335"/>
      <c r="D20" s="335"/>
      <c r="E20" s="335"/>
      <c r="F20" s="335"/>
      <c r="G20" s="335"/>
      <c r="H20" s="335"/>
      <c r="I20" s="335"/>
      <c r="J20" s="335"/>
      <c r="K20" s="335"/>
      <c r="L20" s="335"/>
      <c r="M20" s="335"/>
      <c r="N20" s="335"/>
      <c r="O20" s="335"/>
      <c r="P20" s="335"/>
      <c r="Q20" s="335"/>
    </row>
    <row r="21" spans="1:17" x14ac:dyDescent="0.4">
      <c r="A21" s="332" t="s">
        <v>267</v>
      </c>
      <c r="B21" s="332"/>
      <c r="C21" s="332"/>
      <c r="D21" s="332"/>
      <c r="E21" s="332"/>
      <c r="F21" s="332"/>
      <c r="G21" s="332"/>
      <c r="H21" s="332"/>
      <c r="I21" s="332"/>
      <c r="J21" s="332"/>
      <c r="K21" s="332"/>
      <c r="L21" s="332"/>
      <c r="M21" s="332"/>
      <c r="N21" s="332"/>
      <c r="O21" s="332"/>
      <c r="P21" s="332"/>
      <c r="Q21" s="332"/>
    </row>
    <row r="22" spans="1:17" ht="96.65" customHeight="1" x14ac:dyDescent="0.4">
      <c r="A22" s="335" t="s">
        <v>363</v>
      </c>
      <c r="B22" s="335"/>
      <c r="C22" s="335"/>
      <c r="D22" s="335"/>
      <c r="E22" s="335"/>
      <c r="F22" s="335"/>
      <c r="G22" s="335"/>
      <c r="H22" s="335"/>
      <c r="I22" s="335"/>
      <c r="J22" s="335"/>
      <c r="K22" s="335"/>
      <c r="L22" s="335"/>
      <c r="M22" s="335"/>
      <c r="N22" s="335"/>
      <c r="O22" s="335"/>
      <c r="P22" s="335"/>
      <c r="Q22" s="335"/>
    </row>
    <row r="23" spans="1:17" ht="21.65" customHeight="1" x14ac:dyDescent="0.4">
      <c r="A23" s="188" t="s">
        <v>285</v>
      </c>
      <c r="B23" s="382" t="s">
        <v>134</v>
      </c>
      <c r="C23" s="382"/>
      <c r="D23" s="383" t="s">
        <v>286</v>
      </c>
      <c r="E23" s="384"/>
      <c r="F23" s="384"/>
      <c r="G23" s="385"/>
      <c r="H23" s="16"/>
      <c r="I23" s="16"/>
      <c r="J23" s="16"/>
      <c r="K23" s="16"/>
      <c r="L23" s="16"/>
      <c r="M23" s="16"/>
      <c r="N23" s="16"/>
      <c r="O23" s="16"/>
      <c r="P23" s="16"/>
      <c r="Q23" s="16"/>
    </row>
    <row r="24" spans="1:17" ht="33" customHeight="1" x14ac:dyDescent="0.4">
      <c r="A24" s="187" t="s">
        <v>287</v>
      </c>
      <c r="B24" s="367" t="s">
        <v>289</v>
      </c>
      <c r="C24" s="367"/>
      <c r="D24" s="368" t="s">
        <v>292</v>
      </c>
      <c r="E24" s="369"/>
      <c r="F24" s="369"/>
      <c r="G24" s="370"/>
      <c r="H24" s="16"/>
      <c r="I24" s="16"/>
      <c r="J24" s="16"/>
      <c r="K24" s="16"/>
      <c r="L24" s="16"/>
      <c r="M24" s="16"/>
      <c r="N24" s="16"/>
      <c r="O24" s="16"/>
      <c r="P24" s="16"/>
      <c r="Q24" s="16"/>
    </row>
    <row r="25" spans="1:17" ht="50.5" customHeight="1" x14ac:dyDescent="0.4">
      <c r="A25" s="187" t="s">
        <v>310</v>
      </c>
      <c r="B25" s="367" t="s">
        <v>506</v>
      </c>
      <c r="C25" s="367"/>
      <c r="D25" s="371" t="s">
        <v>397</v>
      </c>
      <c r="E25" s="372"/>
      <c r="F25" s="372"/>
      <c r="G25" s="373"/>
      <c r="H25" s="16"/>
      <c r="I25" s="16"/>
      <c r="J25" s="16"/>
      <c r="K25" s="16"/>
      <c r="L25" s="16"/>
      <c r="M25" s="16"/>
      <c r="N25" s="16"/>
      <c r="O25" s="16"/>
      <c r="P25" s="16"/>
      <c r="Q25" s="16"/>
    </row>
    <row r="26" spans="1:17" ht="36" customHeight="1" x14ac:dyDescent="0.4">
      <c r="A26" s="187" t="s">
        <v>288</v>
      </c>
      <c r="B26" s="367" t="s">
        <v>290</v>
      </c>
      <c r="C26" s="367"/>
      <c r="D26" s="368" t="s">
        <v>292</v>
      </c>
      <c r="E26" s="369"/>
      <c r="F26" s="369"/>
      <c r="G26" s="370"/>
      <c r="H26" s="16"/>
      <c r="I26" s="16"/>
      <c r="J26" s="16"/>
      <c r="K26" s="16"/>
      <c r="L26" s="16"/>
      <c r="M26" s="16"/>
      <c r="N26" s="16"/>
      <c r="O26" s="16"/>
      <c r="P26" s="16"/>
      <c r="Q26" s="16"/>
    </row>
    <row r="27" spans="1:17" ht="29.15" x14ac:dyDescent="0.4">
      <c r="A27" s="87" t="s">
        <v>374</v>
      </c>
      <c r="B27" s="367" t="s">
        <v>291</v>
      </c>
      <c r="C27" s="367"/>
      <c r="D27" s="368" t="s">
        <v>292</v>
      </c>
      <c r="E27" s="369"/>
      <c r="F27" s="369"/>
      <c r="G27" s="370"/>
      <c r="H27" s="16"/>
      <c r="I27" s="16"/>
      <c r="J27" s="16"/>
      <c r="K27" s="16"/>
      <c r="L27" s="16"/>
      <c r="M27" s="16"/>
      <c r="N27" s="16"/>
      <c r="O27" s="16"/>
      <c r="P27" s="16"/>
      <c r="Q27" s="16"/>
    </row>
    <row r="28" spans="1:17" ht="29.15" x14ac:dyDescent="0.4">
      <c r="A28" s="87" t="s">
        <v>375</v>
      </c>
      <c r="B28" s="367" t="s">
        <v>291</v>
      </c>
      <c r="C28" s="367"/>
      <c r="D28" s="368" t="s">
        <v>292</v>
      </c>
      <c r="E28" s="369"/>
      <c r="F28" s="369"/>
      <c r="G28" s="370"/>
      <c r="H28" s="16"/>
      <c r="I28" s="16"/>
      <c r="J28" s="16"/>
      <c r="K28" s="16"/>
      <c r="L28" s="16"/>
      <c r="M28" s="16"/>
      <c r="N28" s="16"/>
      <c r="O28" s="16"/>
      <c r="P28" s="16"/>
      <c r="Q28" s="16"/>
    </row>
    <row r="29" spans="1:17" ht="8.5" customHeight="1" x14ac:dyDescent="0.4">
      <c r="A29" s="16"/>
      <c r="B29" s="16"/>
      <c r="C29" s="16"/>
      <c r="D29" s="16"/>
      <c r="E29" s="16"/>
      <c r="F29" s="16"/>
      <c r="G29" s="16"/>
      <c r="H29" s="16"/>
      <c r="I29" s="16"/>
      <c r="J29" s="16"/>
      <c r="K29" s="16"/>
      <c r="L29" s="16"/>
      <c r="M29" s="16"/>
      <c r="N29" s="16"/>
      <c r="O29" s="16"/>
      <c r="P29" s="16"/>
      <c r="Q29" s="16"/>
    </row>
    <row r="30" spans="1:17" ht="162.65" customHeight="1" x14ac:dyDescent="0.4">
      <c r="A30" s="335" t="s">
        <v>477</v>
      </c>
      <c r="B30" s="335"/>
      <c r="C30" s="335"/>
      <c r="D30" s="335"/>
      <c r="E30" s="335"/>
      <c r="F30" s="335"/>
      <c r="G30" s="335"/>
      <c r="H30" s="335"/>
      <c r="I30" s="335"/>
      <c r="J30" s="335"/>
      <c r="K30" s="335"/>
      <c r="L30" s="335"/>
      <c r="M30" s="335"/>
      <c r="N30" s="335"/>
      <c r="O30" s="335"/>
      <c r="P30" s="335"/>
      <c r="Q30" s="335"/>
    </row>
    <row r="31" spans="1:17" x14ac:dyDescent="0.4">
      <c r="A31" s="332" t="s">
        <v>268</v>
      </c>
      <c r="B31" s="332"/>
      <c r="C31" s="332"/>
      <c r="D31" s="332"/>
      <c r="E31" s="332"/>
      <c r="F31" s="332"/>
      <c r="G31" s="332"/>
      <c r="H31" s="332"/>
      <c r="I31" s="332"/>
      <c r="J31" s="332"/>
      <c r="K31" s="332"/>
      <c r="L31" s="332"/>
      <c r="M31" s="332"/>
      <c r="N31" s="332"/>
      <c r="O31" s="332"/>
      <c r="P31" s="332"/>
      <c r="Q31" s="332"/>
    </row>
    <row r="32" spans="1:17" ht="297.64999999999998" customHeight="1" x14ac:dyDescent="0.4">
      <c r="A32" s="335" t="s">
        <v>461</v>
      </c>
      <c r="B32" s="335"/>
      <c r="C32" s="335"/>
      <c r="D32" s="335"/>
      <c r="E32" s="335"/>
      <c r="F32" s="335"/>
      <c r="G32" s="335"/>
      <c r="H32" s="335"/>
      <c r="I32" s="335"/>
      <c r="J32" s="335"/>
      <c r="K32" s="335"/>
      <c r="L32" s="335"/>
      <c r="M32" s="335"/>
      <c r="N32" s="335"/>
      <c r="O32" s="335"/>
      <c r="P32" s="335"/>
      <c r="Q32" s="335"/>
    </row>
    <row r="33" spans="1:51" ht="321" customHeight="1" x14ac:dyDescent="0.4">
      <c r="A33" s="335" t="s">
        <v>540</v>
      </c>
      <c r="B33" s="335"/>
      <c r="C33" s="335"/>
      <c r="D33" s="335"/>
      <c r="E33" s="335"/>
      <c r="F33" s="335"/>
      <c r="G33" s="335"/>
      <c r="H33" s="335"/>
      <c r="I33" s="335"/>
      <c r="J33" s="335"/>
      <c r="K33" s="335"/>
      <c r="L33" s="335"/>
      <c r="M33" s="335"/>
      <c r="N33" s="335"/>
      <c r="O33" s="335"/>
      <c r="P33" s="335"/>
      <c r="Q33" s="335"/>
    </row>
    <row r="34" spans="1:51" x14ac:dyDescent="0.4">
      <c r="A34" s="332" t="s">
        <v>133</v>
      </c>
      <c r="B34" s="332"/>
      <c r="C34" s="332"/>
      <c r="D34" s="17"/>
      <c r="E34" s="17"/>
      <c r="F34" s="17"/>
      <c r="G34" s="17"/>
      <c r="H34" s="17"/>
      <c r="I34" s="17"/>
      <c r="J34" s="17"/>
      <c r="K34" s="17"/>
      <c r="L34" s="17"/>
      <c r="M34" s="17"/>
      <c r="N34" s="17"/>
      <c r="O34" s="17"/>
      <c r="P34" s="17"/>
      <c r="Q34" s="17"/>
    </row>
    <row r="36" spans="1:51" ht="21" customHeight="1" x14ac:dyDescent="0.4">
      <c r="A36" s="378" t="s">
        <v>297</v>
      </c>
      <c r="B36" s="379"/>
      <c r="C36" s="379"/>
      <c r="D36" s="379"/>
      <c r="E36" s="379"/>
      <c r="F36" s="379"/>
      <c r="G36" s="380"/>
      <c r="H36" s="306"/>
      <c r="I36" s="306"/>
      <c r="J36" s="306"/>
      <c r="K36" s="306"/>
      <c r="L36" s="306"/>
      <c r="M36" s="306"/>
    </row>
    <row r="37" spans="1:51" ht="16.3" x14ac:dyDescent="0.4">
      <c r="A37" s="194"/>
      <c r="B37" s="375" t="s">
        <v>482</v>
      </c>
      <c r="C37" s="376"/>
      <c r="D37" s="375" t="s">
        <v>483</v>
      </c>
      <c r="E37" s="376"/>
      <c r="F37" s="362">
        <v>2025</v>
      </c>
      <c r="G37" s="363"/>
      <c r="H37" s="377"/>
      <c r="I37" s="377"/>
      <c r="J37" s="377"/>
      <c r="K37" s="377"/>
      <c r="L37" s="377"/>
      <c r="M37" s="377"/>
      <c r="AM37" s="61"/>
      <c r="AN37" s="61"/>
      <c r="AO37" s="61"/>
      <c r="AP37" s="61"/>
      <c r="AQ37" s="61"/>
      <c r="AR37" s="61"/>
      <c r="AS37" s="61"/>
      <c r="AT37" s="61"/>
      <c r="AU37" s="61"/>
    </row>
    <row r="38" spans="1:51" ht="29.15" x14ac:dyDescent="0.4">
      <c r="A38" s="189" t="s">
        <v>364</v>
      </c>
      <c r="B38" s="190" t="s">
        <v>323</v>
      </c>
      <c r="C38" s="190" t="s">
        <v>296</v>
      </c>
      <c r="D38" s="190" t="s">
        <v>323</v>
      </c>
      <c r="E38" s="190" t="s">
        <v>296</v>
      </c>
      <c r="F38" s="190" t="s">
        <v>323</v>
      </c>
      <c r="G38" s="190" t="s">
        <v>296</v>
      </c>
      <c r="H38" s="307"/>
      <c r="I38" s="307"/>
      <c r="J38" s="307"/>
      <c r="K38" s="307"/>
      <c r="L38" s="307"/>
      <c r="M38" s="307"/>
      <c r="AM38" s="357"/>
      <c r="AN38" s="357"/>
      <c r="AO38" s="357"/>
      <c r="AP38" s="357"/>
      <c r="AQ38" s="357"/>
      <c r="AR38" s="357"/>
      <c r="AS38" s="357"/>
      <c r="AT38" s="357"/>
      <c r="AU38" s="357"/>
      <c r="AV38" s="357"/>
      <c r="AW38" s="357"/>
      <c r="AX38" s="357"/>
      <c r="AY38" s="357"/>
    </row>
    <row r="39" spans="1:51" x14ac:dyDescent="0.4">
      <c r="A39" s="201" t="s">
        <v>136</v>
      </c>
      <c r="B39" s="220">
        <v>7468</v>
      </c>
      <c r="C39" s="99">
        <v>0</v>
      </c>
      <c r="D39" s="270">
        <v>7127.8073117572603</v>
      </c>
      <c r="E39" s="314">
        <v>0</v>
      </c>
      <c r="F39" s="324" t="s">
        <v>474</v>
      </c>
      <c r="G39" s="99">
        <v>0</v>
      </c>
      <c r="H39" s="304"/>
      <c r="I39" s="308"/>
      <c r="J39" s="304"/>
      <c r="K39" s="308"/>
      <c r="L39" s="304"/>
      <c r="M39" s="308"/>
      <c r="AM39" s="357"/>
      <c r="AN39" s="357"/>
      <c r="AO39" s="357"/>
      <c r="AP39" s="357"/>
      <c r="AQ39" s="357"/>
      <c r="AR39" s="357"/>
      <c r="AS39" s="357"/>
      <c r="AT39" s="357"/>
      <c r="AU39" s="357"/>
      <c r="AV39" s="357"/>
      <c r="AW39" s="357"/>
      <c r="AX39" s="357"/>
      <c r="AY39" s="357"/>
    </row>
    <row r="40" spans="1:51" x14ac:dyDescent="0.4">
      <c r="A40" s="201" t="s">
        <v>324</v>
      </c>
      <c r="B40" s="221">
        <v>2300</v>
      </c>
      <c r="C40" s="99">
        <v>0</v>
      </c>
      <c r="D40" s="271">
        <v>4974</v>
      </c>
      <c r="E40" s="314">
        <v>0</v>
      </c>
      <c r="F40" s="325" t="s">
        <v>475</v>
      </c>
      <c r="G40" s="99">
        <v>9.0925099886726257E-4</v>
      </c>
      <c r="H40" s="304"/>
      <c r="I40" s="308"/>
      <c r="J40" s="304"/>
      <c r="K40" s="308"/>
      <c r="L40" s="304"/>
      <c r="M40" s="308"/>
    </row>
    <row r="41" spans="1:51" x14ac:dyDescent="0.4">
      <c r="A41" s="201" t="s">
        <v>325</v>
      </c>
      <c r="B41" s="220">
        <v>2306</v>
      </c>
      <c r="C41" s="99">
        <v>0</v>
      </c>
      <c r="D41" s="271">
        <v>4999</v>
      </c>
      <c r="E41" s="314">
        <v>0</v>
      </c>
      <c r="F41" s="325" t="s">
        <v>476</v>
      </c>
      <c r="G41" s="99">
        <v>8.3639600861652101E-4</v>
      </c>
      <c r="H41" s="304"/>
      <c r="I41" s="308"/>
      <c r="J41" s="304"/>
      <c r="K41" s="308"/>
      <c r="L41" s="304"/>
      <c r="M41" s="308"/>
    </row>
    <row r="42" spans="1:51" x14ac:dyDescent="0.4">
      <c r="A42" s="192" t="s">
        <v>389</v>
      </c>
      <c r="B42" s="271">
        <v>127040.11678053479</v>
      </c>
      <c r="C42" s="99">
        <v>0.51165897290275497</v>
      </c>
      <c r="D42" s="271">
        <v>121530.6732968279</v>
      </c>
      <c r="E42" s="314">
        <v>0.50781989648513892</v>
      </c>
      <c r="F42" s="271">
        <v>146173.75469254371</v>
      </c>
      <c r="G42" s="314">
        <v>0.3864617360159201</v>
      </c>
      <c r="H42" s="305"/>
      <c r="I42" s="308"/>
      <c r="J42" s="305"/>
      <c r="K42" s="308"/>
      <c r="L42" s="305"/>
      <c r="M42" s="308"/>
    </row>
    <row r="43" spans="1:51" x14ac:dyDescent="0.4">
      <c r="A43" s="191" t="s">
        <v>295</v>
      </c>
      <c r="B43" s="232">
        <f>B39+B40+B42</f>
        <v>136808.11678053479</v>
      </c>
      <c r="C43" s="193"/>
      <c r="D43" s="232">
        <f>D39+D40+D42</f>
        <v>133632.48060858515</v>
      </c>
      <c r="E43" s="232"/>
      <c r="F43" s="232">
        <v>159139.5081871053</v>
      </c>
      <c r="G43" s="232"/>
      <c r="H43" s="309"/>
      <c r="I43" s="310"/>
      <c r="J43" s="309"/>
      <c r="K43" s="309"/>
      <c r="L43" s="309"/>
      <c r="M43" s="309"/>
      <c r="N43" s="321"/>
    </row>
    <row r="44" spans="1:51" x14ac:dyDescent="0.4">
      <c r="A44" s="191" t="s">
        <v>294</v>
      </c>
      <c r="B44" s="232">
        <f>B39+B41+B42</f>
        <v>136814.11678053479</v>
      </c>
      <c r="C44" s="193"/>
      <c r="D44" s="232">
        <f>D39+D41+D42</f>
        <v>133657.48060858515</v>
      </c>
      <c r="E44" s="232"/>
      <c r="F44" s="232">
        <v>159547.8760054053</v>
      </c>
      <c r="G44" s="232"/>
      <c r="H44" s="309"/>
      <c r="I44" s="310"/>
      <c r="J44" s="309"/>
      <c r="K44" s="309"/>
      <c r="L44" s="309"/>
      <c r="M44" s="309"/>
    </row>
    <row r="45" spans="1:51" ht="14.5" customHeight="1" x14ac:dyDescent="0.4"/>
    <row r="46" spans="1:51" x14ac:dyDescent="0.4">
      <c r="A46" s="359" t="s">
        <v>481</v>
      </c>
      <c r="B46" s="360"/>
      <c r="C46" s="360"/>
      <c r="D46" s="360"/>
      <c r="E46" s="360"/>
      <c r="F46" s="360"/>
      <c r="G46" s="360"/>
    </row>
    <row r="47" spans="1:51" ht="57.65" customHeight="1" x14ac:dyDescent="0.4">
      <c r="A47" s="219"/>
      <c r="B47" s="218" t="s">
        <v>269</v>
      </c>
      <c r="C47" s="218" t="s">
        <v>270</v>
      </c>
      <c r="D47" s="218" t="s">
        <v>271</v>
      </c>
      <c r="E47" s="218" t="s">
        <v>386</v>
      </c>
      <c r="F47" s="218" t="s">
        <v>387</v>
      </c>
      <c r="G47" s="218" t="s">
        <v>484</v>
      </c>
      <c r="M47" s="321"/>
    </row>
    <row r="48" spans="1:51" x14ac:dyDescent="0.4">
      <c r="A48" s="200">
        <v>2019</v>
      </c>
      <c r="B48" s="220">
        <v>7468</v>
      </c>
      <c r="C48" s="220">
        <v>2306</v>
      </c>
      <c r="D48" s="221">
        <v>2300</v>
      </c>
      <c r="E48" s="271">
        <f>41124938.5019708/1000</f>
        <v>41124.938501970799</v>
      </c>
      <c r="F48" s="272">
        <f>88692464.7655/1000</f>
        <v>88692.464765500001</v>
      </c>
      <c r="G48" s="228">
        <f>E48+F48</f>
        <v>129817.4032674708</v>
      </c>
    </row>
    <row r="49" spans="1:23" x14ac:dyDescent="0.4">
      <c r="A49" s="200">
        <v>2025</v>
      </c>
      <c r="B49" s="318" t="s">
        <v>462</v>
      </c>
      <c r="C49" s="139" t="s">
        <v>463</v>
      </c>
      <c r="D49" s="319" t="s">
        <v>464</v>
      </c>
      <c r="E49" s="271">
        <f>45491580.827006/1000</f>
        <v>45491.580827006001</v>
      </c>
      <c r="F49" s="272">
        <f>73700350.2416036/1000</f>
        <v>73700.350241603592</v>
      </c>
      <c r="G49" s="320" t="s">
        <v>465</v>
      </c>
    </row>
    <row r="50" spans="1:23" ht="63.65" customHeight="1" x14ac:dyDescent="0.4">
      <c r="A50" s="374" t="s">
        <v>492</v>
      </c>
      <c r="B50" s="374"/>
      <c r="C50" s="374"/>
      <c r="D50" s="374"/>
      <c r="E50" s="374"/>
      <c r="F50" s="374"/>
      <c r="G50" s="374"/>
      <c r="H50" s="374"/>
      <c r="I50" s="374"/>
      <c r="J50" s="374"/>
      <c r="K50" s="374"/>
      <c r="L50" s="374"/>
      <c r="M50" s="374"/>
      <c r="N50" s="374"/>
      <c r="O50" s="374"/>
      <c r="P50" s="374"/>
      <c r="Q50" s="374"/>
    </row>
    <row r="52" spans="1:23" ht="14.5" customHeight="1" x14ac:dyDescent="0.4">
      <c r="A52" s="359" t="s">
        <v>388</v>
      </c>
      <c r="B52" s="360"/>
      <c r="C52" s="360"/>
      <c r="D52" s="360"/>
      <c r="E52" s="360"/>
      <c r="F52" s="360"/>
      <c r="G52" s="360"/>
      <c r="H52" s="360"/>
      <c r="I52" s="360"/>
      <c r="J52" s="360"/>
      <c r="K52" s="360"/>
      <c r="L52" s="360"/>
      <c r="M52" s="360"/>
    </row>
    <row r="53" spans="1:23" ht="14.5" customHeight="1" x14ac:dyDescent="0.4">
      <c r="A53" s="194"/>
      <c r="B53" s="362">
        <v>2019</v>
      </c>
      <c r="C53" s="363"/>
      <c r="D53" s="363"/>
      <c r="E53" s="366"/>
      <c r="F53" s="362">
        <v>2024</v>
      </c>
      <c r="G53" s="363"/>
      <c r="H53" s="363"/>
      <c r="I53" s="366"/>
      <c r="J53" s="362">
        <v>2025</v>
      </c>
      <c r="K53" s="363"/>
      <c r="L53" s="363"/>
      <c r="M53" s="366"/>
    </row>
    <row r="54" spans="1:23" ht="44.5" customHeight="1" x14ac:dyDescent="0.4">
      <c r="A54" s="189" t="s">
        <v>138</v>
      </c>
      <c r="B54" s="190" t="s">
        <v>299</v>
      </c>
      <c r="C54" s="190" t="s">
        <v>296</v>
      </c>
      <c r="D54" s="190" t="s">
        <v>293</v>
      </c>
      <c r="E54" s="190" t="s">
        <v>300</v>
      </c>
      <c r="F54" s="190" t="s">
        <v>299</v>
      </c>
      <c r="G54" s="190" t="s">
        <v>296</v>
      </c>
      <c r="H54" s="190" t="s">
        <v>293</v>
      </c>
      <c r="I54" s="315" t="s">
        <v>300</v>
      </c>
      <c r="J54" s="190" t="s">
        <v>299</v>
      </c>
      <c r="K54" s="190" t="s">
        <v>296</v>
      </c>
      <c r="L54" s="190" t="s">
        <v>293</v>
      </c>
      <c r="M54" s="315" t="s">
        <v>300</v>
      </c>
    </row>
    <row r="55" spans="1:23" x14ac:dyDescent="0.4">
      <c r="A55" s="202" t="s">
        <v>32</v>
      </c>
      <c r="B55" s="231">
        <v>9727.2253931705563</v>
      </c>
      <c r="C55" s="99">
        <v>2.5214132458946752E-2</v>
      </c>
      <c r="D55" s="273">
        <v>2.2511045576858053</v>
      </c>
      <c r="E55" s="230">
        <v>0</v>
      </c>
      <c r="F55" s="231">
        <v>11021.271850156145</v>
      </c>
      <c r="G55" s="99">
        <v>5.6019428655076774E-2</v>
      </c>
      <c r="H55" s="273">
        <v>2.5505767873745153</v>
      </c>
      <c r="I55" s="230">
        <v>0</v>
      </c>
      <c r="J55" s="231">
        <v>10870.5</v>
      </c>
      <c r="K55" s="99">
        <v>9.1289177922904197E-2</v>
      </c>
      <c r="L55" s="273">
        <v>2.5157942560170232</v>
      </c>
      <c r="M55" s="230">
        <v>0</v>
      </c>
    </row>
    <row r="56" spans="1:23" x14ac:dyDescent="0.4">
      <c r="A56" s="202" t="s">
        <v>33</v>
      </c>
      <c r="B56" s="231">
        <v>109579.83154006774</v>
      </c>
      <c r="C56" s="99">
        <v>0.56775963938759899</v>
      </c>
      <c r="D56" s="273">
        <v>4.2242356134089789</v>
      </c>
      <c r="E56" s="230">
        <v>1690</v>
      </c>
      <c r="F56" s="231">
        <v>104092.02880595898</v>
      </c>
      <c r="G56" s="99">
        <v>0.56123986324789488</v>
      </c>
      <c r="H56" s="273">
        <v>3.8869681972346783</v>
      </c>
      <c r="I56" s="231">
        <v>1539</v>
      </c>
      <c r="J56" s="231">
        <v>112273.14</v>
      </c>
      <c r="K56" s="99">
        <v>0.41119719612227862</v>
      </c>
      <c r="L56" s="273">
        <v>4.1924645298579417</v>
      </c>
      <c r="M56" s="231">
        <v>1379.3284842640003</v>
      </c>
    </row>
    <row r="57" spans="1:23" x14ac:dyDescent="0.4">
      <c r="A57" s="202" t="s">
        <v>34</v>
      </c>
      <c r="B57" s="231">
        <v>2095.4509353345552</v>
      </c>
      <c r="C57" s="99">
        <v>0.49880373277735685</v>
      </c>
      <c r="D57" s="273">
        <v>2.3938134499190107</v>
      </c>
      <c r="E57" s="231">
        <v>90.934869660000004</v>
      </c>
      <c r="F57" s="231">
        <v>3188.4105597708135</v>
      </c>
      <c r="G57" s="99">
        <v>0.39639907153763221</v>
      </c>
      <c r="H57" s="273">
        <v>3.6423950344724219</v>
      </c>
      <c r="I57" s="231">
        <v>43.944391220000007</v>
      </c>
      <c r="J57" s="231">
        <v>3332.0790000000002</v>
      </c>
      <c r="K57" s="99">
        <v>0.17415529388135023</v>
      </c>
      <c r="L57" s="273">
        <v>3.8069774938778154</v>
      </c>
      <c r="M57" s="231">
        <v>23.805454790000002</v>
      </c>
    </row>
    <row r="58" spans="1:23" x14ac:dyDescent="0.4">
      <c r="A58" s="202" t="s">
        <v>35</v>
      </c>
      <c r="B58" s="231">
        <v>8340.9031052603332</v>
      </c>
      <c r="C58" s="99">
        <v>2.0502285532709229E-2</v>
      </c>
      <c r="D58" s="273">
        <v>2.4499534016623024</v>
      </c>
      <c r="E58" s="323" t="s">
        <v>471</v>
      </c>
      <c r="F58" s="231">
        <v>9933.3189142660976</v>
      </c>
      <c r="G58" s="99">
        <v>0.12691902137086591</v>
      </c>
      <c r="H58" s="273">
        <v>2.7899070325605368</v>
      </c>
      <c r="I58" s="230">
        <v>0</v>
      </c>
      <c r="J58" s="231">
        <v>27068.574000000001</v>
      </c>
      <c r="K58" s="99">
        <v>0.28197026562422145</v>
      </c>
      <c r="L58" s="273">
        <v>4.4689369951199787</v>
      </c>
      <c r="M58" s="323" t="s">
        <v>471</v>
      </c>
    </row>
    <row r="59" spans="1:23" x14ac:dyDescent="0.4">
      <c r="A59" s="202" t="s">
        <v>311</v>
      </c>
      <c r="B59" s="274">
        <v>5283.5930819759014</v>
      </c>
      <c r="C59" s="275">
        <v>0.25119792327515356</v>
      </c>
      <c r="D59" s="276">
        <v>7.4600994878564988</v>
      </c>
      <c r="E59" s="277">
        <v>0</v>
      </c>
      <c r="F59" s="274">
        <v>3814.3091004289167</v>
      </c>
      <c r="G59" s="275">
        <v>4.0545274775669271E-2</v>
      </c>
      <c r="H59" s="276">
        <v>3.1028982987740856</v>
      </c>
      <c r="I59" s="277">
        <v>0</v>
      </c>
      <c r="J59" s="274">
        <v>4192.1440000000002</v>
      </c>
      <c r="K59" s="275">
        <v>0.13315646286824728</v>
      </c>
      <c r="L59" s="276">
        <v>2.4588356034614138</v>
      </c>
      <c r="M59" s="277">
        <v>0</v>
      </c>
    </row>
    <row r="60" spans="1:23" x14ac:dyDescent="0.4">
      <c r="A60" s="191" t="s">
        <v>295</v>
      </c>
      <c r="B60" s="232">
        <v>135027.00405580908</v>
      </c>
      <c r="C60" s="193">
        <v>0.48141276316166831</v>
      </c>
      <c r="D60" s="278">
        <v>3.8305575446114419</v>
      </c>
      <c r="E60" s="279">
        <f>SUM(E55:E59)</f>
        <v>1780.93486966</v>
      </c>
      <c r="F60" s="232">
        <v>132049.33923058095</v>
      </c>
      <c r="G60" s="193">
        <v>0.4673803294712055</v>
      </c>
      <c r="H60" s="278">
        <v>3.591623417300069</v>
      </c>
      <c r="I60" s="279">
        <f>SUM(I55:I59)</f>
        <v>1582.9443912199999</v>
      </c>
      <c r="J60" s="232">
        <f>SUM(J55:J59)</f>
        <v>157736.43700000001</v>
      </c>
      <c r="K60" s="193">
        <v>0.35457590432665842</v>
      </c>
      <c r="L60" s="278">
        <v>3.9694124798427408</v>
      </c>
      <c r="M60" s="279">
        <v>1403.2109354540005</v>
      </c>
      <c r="W60" s="282"/>
    </row>
    <row r="61" spans="1:23" x14ac:dyDescent="0.4">
      <c r="A61" s="53" t="s">
        <v>298</v>
      </c>
    </row>
    <row r="63" spans="1:23" ht="33" customHeight="1" x14ac:dyDescent="0.4">
      <c r="A63" s="361" t="s">
        <v>139</v>
      </c>
      <c r="B63" s="361"/>
      <c r="C63" s="361"/>
      <c r="D63" s="361"/>
      <c r="E63" s="361"/>
      <c r="F63" s="361"/>
      <c r="G63" s="361"/>
      <c r="H63" s="361"/>
      <c r="I63" s="361"/>
      <c r="J63" s="361"/>
      <c r="K63" s="361"/>
      <c r="L63" s="361"/>
      <c r="M63" s="361"/>
      <c r="N63" s="361"/>
      <c r="O63" s="361"/>
      <c r="P63" s="361"/>
      <c r="Q63" s="361"/>
    </row>
    <row r="64" spans="1:23" ht="29.15" x14ac:dyDescent="0.4">
      <c r="A64" s="150" t="s">
        <v>140</v>
      </c>
      <c r="B64" s="147" t="s">
        <v>141</v>
      </c>
      <c r="C64" s="147" t="s">
        <v>398</v>
      </c>
    </row>
    <row r="65" spans="1:17" x14ac:dyDescent="0.4">
      <c r="A65" s="201" t="s">
        <v>142</v>
      </c>
      <c r="B65" s="32">
        <v>1</v>
      </c>
      <c r="C65" s="220">
        <v>155933</v>
      </c>
    </row>
    <row r="66" spans="1:17" x14ac:dyDescent="0.4">
      <c r="A66" s="201" t="s">
        <v>143</v>
      </c>
      <c r="B66" s="32">
        <v>1</v>
      </c>
      <c r="C66" s="220">
        <v>176286</v>
      </c>
    </row>
    <row r="67" spans="1:17" x14ac:dyDescent="0.4">
      <c r="G67" s="24"/>
      <c r="H67" s="24"/>
      <c r="I67" s="24"/>
      <c r="J67" s="24"/>
      <c r="K67" s="24"/>
      <c r="L67" s="24"/>
      <c r="M67" s="24"/>
    </row>
    <row r="68" spans="1:17" x14ac:dyDescent="0.4">
      <c r="A68" s="332" t="s">
        <v>529</v>
      </c>
      <c r="B68" s="332"/>
      <c r="C68" s="332"/>
      <c r="D68" s="332"/>
      <c r="E68" s="332"/>
      <c r="F68" s="332"/>
      <c r="G68" s="332"/>
      <c r="H68" s="332"/>
      <c r="I68" s="332"/>
      <c r="J68" s="332"/>
      <c r="K68" s="332"/>
      <c r="L68" s="332"/>
      <c r="M68" s="332"/>
      <c r="N68" s="332"/>
      <c r="O68" s="332"/>
      <c r="P68" s="332"/>
      <c r="Q68" s="332"/>
    </row>
    <row r="69" spans="1:17" ht="313" customHeight="1" x14ac:dyDescent="0.4">
      <c r="A69" s="330" t="s">
        <v>533</v>
      </c>
      <c r="B69" s="330"/>
      <c r="C69" s="330"/>
      <c r="D69" s="330"/>
      <c r="E69" s="330"/>
      <c r="F69" s="330"/>
      <c r="G69" s="330"/>
      <c r="H69" s="330"/>
      <c r="I69" s="330"/>
      <c r="J69" s="330"/>
      <c r="K69" s="330"/>
      <c r="L69" s="330"/>
      <c r="M69" s="330"/>
      <c r="N69" s="330"/>
      <c r="O69" s="330"/>
      <c r="P69" s="330"/>
      <c r="Q69" s="330"/>
    </row>
    <row r="70" spans="1:17" x14ac:dyDescent="0.4">
      <c r="D70" s="4"/>
      <c r="E70" s="4"/>
      <c r="F70" s="4"/>
      <c r="G70" s="24"/>
      <c r="H70" s="24"/>
      <c r="I70" s="24"/>
      <c r="J70" s="24"/>
      <c r="K70" s="24"/>
      <c r="L70" s="24"/>
      <c r="M70" s="24"/>
    </row>
    <row r="71" spans="1:17" x14ac:dyDescent="0.4">
      <c r="G71" s="24"/>
      <c r="H71" s="24"/>
      <c r="I71" s="24"/>
      <c r="J71" s="24"/>
      <c r="K71" s="24"/>
      <c r="L71" s="24"/>
      <c r="M71" s="24"/>
    </row>
    <row r="72" spans="1:17" x14ac:dyDescent="0.4">
      <c r="G72" s="4"/>
      <c r="H72" s="4"/>
      <c r="I72" s="4"/>
      <c r="J72" s="4"/>
      <c r="K72" s="4"/>
      <c r="L72" s="4"/>
      <c r="M72" s="4"/>
    </row>
    <row r="84" spans="1:14" x14ac:dyDescent="0.4">
      <c r="N84" s="4"/>
    </row>
    <row r="89" spans="1:14" x14ac:dyDescent="0.4">
      <c r="A89" s="28"/>
      <c r="B89" s="28"/>
      <c r="C89" s="28"/>
      <c r="D89" s="28"/>
      <c r="E89" s="28"/>
      <c r="F89" s="28"/>
      <c r="G89" s="28"/>
      <c r="H89" s="28"/>
      <c r="I89" s="28"/>
      <c r="J89" s="28"/>
      <c r="K89" s="28"/>
      <c r="L89" s="28"/>
      <c r="M89" s="28"/>
    </row>
  </sheetData>
  <sheetProtection sheet="1" objects="1" scenarios="1"/>
  <mergeCells count="47">
    <mergeCell ref="A68:Q68"/>
    <mergeCell ref="A69:Q69"/>
    <mergeCell ref="A7:Q7"/>
    <mergeCell ref="A8:Q14"/>
    <mergeCell ref="A21:Q21"/>
    <mergeCell ref="A22:Q22"/>
    <mergeCell ref="B23:C23"/>
    <mergeCell ref="D23:G23"/>
    <mergeCell ref="C15:M15"/>
    <mergeCell ref="A16:A18"/>
    <mergeCell ref="C16:M16"/>
    <mergeCell ref="B17:B18"/>
    <mergeCell ref="C17:M17"/>
    <mergeCell ref="C18:M18"/>
    <mergeCell ref="C19:M19"/>
    <mergeCell ref="A20:Q20"/>
    <mergeCell ref="A33:Q33"/>
    <mergeCell ref="A30:Q30"/>
    <mergeCell ref="A46:G46"/>
    <mergeCell ref="AM38:AY38"/>
    <mergeCell ref="AM39:AY39"/>
    <mergeCell ref="B37:C37"/>
    <mergeCell ref="D37:E37"/>
    <mergeCell ref="F37:G37"/>
    <mergeCell ref="H37:I37"/>
    <mergeCell ref="J37:K37"/>
    <mergeCell ref="L37:M37"/>
    <mergeCell ref="A36:G36"/>
    <mergeCell ref="A50:Q50"/>
    <mergeCell ref="A63:Q63"/>
    <mergeCell ref="A34:C34"/>
    <mergeCell ref="A52:M52"/>
    <mergeCell ref="B53:E53"/>
    <mergeCell ref="F53:I53"/>
    <mergeCell ref="J53:M53"/>
    <mergeCell ref="B24:C24"/>
    <mergeCell ref="B25:C25"/>
    <mergeCell ref="B26:C26"/>
    <mergeCell ref="A31:Q31"/>
    <mergeCell ref="A32:Q32"/>
    <mergeCell ref="D24:G24"/>
    <mergeCell ref="D25:G25"/>
    <mergeCell ref="D26:G26"/>
    <mergeCell ref="D27:G27"/>
    <mergeCell ref="D28:G28"/>
    <mergeCell ref="B28:C28"/>
    <mergeCell ref="B27:C27"/>
  </mergeCells>
  <printOptions gridLines="1"/>
  <pageMargins left="0.7" right="0.7" top="0.75" bottom="0.75" header="0.3" footer="0.3"/>
  <pageSetup paperSize="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36534-769A-4E3E-A308-32A9B3DD3C97}">
  <sheetPr codeName="Sheet5">
    <tabColor rgb="FFFFA7A7"/>
  </sheetPr>
  <dimension ref="A1:Y36"/>
  <sheetViews>
    <sheetView topLeftCell="A20" zoomScale="120" zoomScaleNormal="120" workbookViewId="0">
      <selection activeCell="A25" sqref="A25:Q25"/>
    </sheetView>
  </sheetViews>
  <sheetFormatPr defaultColWidth="8.69140625" defaultRowHeight="14.6" x14ac:dyDescent="0.4"/>
  <cols>
    <col min="1" max="1" width="24.53515625" style="1" customWidth="1"/>
    <col min="2" max="2" width="14.23046875" style="1" customWidth="1"/>
    <col min="3" max="3" width="13.53515625" style="1" customWidth="1"/>
    <col min="4" max="5" width="13.15234375" style="1" customWidth="1"/>
    <col min="6" max="6" width="13.4609375" style="1" customWidth="1"/>
    <col min="7" max="7" width="14.15234375" style="1" customWidth="1"/>
    <col min="8" max="8" width="14.4609375" style="1" customWidth="1"/>
    <col min="9" max="9" width="10.53515625" style="1" customWidth="1"/>
    <col min="10" max="10" width="11.53515625" style="1" customWidth="1"/>
    <col min="11" max="13" width="8.15234375" style="1" customWidth="1"/>
    <col min="14" max="14" width="10.4609375" style="1" customWidth="1"/>
    <col min="15" max="17" width="8.15234375" style="1" customWidth="1"/>
    <col min="18" max="19" width="8.69140625" style="1"/>
    <col min="20" max="20" width="8.53515625" style="1" customWidth="1"/>
    <col min="21" max="16384" width="8.69140625" style="1"/>
  </cols>
  <sheetData>
    <row r="1" spans="1:25" x14ac:dyDescent="0.4">
      <c r="B1" s="3" t="s">
        <v>0</v>
      </c>
      <c r="C1" s="3"/>
      <c r="N1" s="3" t="s">
        <v>114</v>
      </c>
      <c r="O1" s="3"/>
      <c r="P1" s="5" t="s">
        <v>115</v>
      </c>
    </row>
    <row r="2" spans="1:25" x14ac:dyDescent="0.4">
      <c r="A2"/>
      <c r="B2" s="3" t="s">
        <v>399</v>
      </c>
      <c r="C2" s="3"/>
      <c r="N2" s="3" t="s">
        <v>116</v>
      </c>
      <c r="O2" s="3"/>
      <c r="P2" s="5" t="s">
        <v>15</v>
      </c>
    </row>
    <row r="4" spans="1:25" x14ac:dyDescent="0.4">
      <c r="A4" s="3"/>
    </row>
    <row r="5" spans="1:25" x14ac:dyDescent="0.4">
      <c r="A5" s="3"/>
    </row>
    <row r="6" spans="1:25" ht="21" customHeight="1" x14ac:dyDescent="0.4"/>
    <row r="7" spans="1:25" ht="14.5" customHeight="1" x14ac:dyDescent="0.4">
      <c r="A7" s="332" t="s">
        <v>117</v>
      </c>
      <c r="B7" s="332"/>
      <c r="C7" s="332"/>
      <c r="D7" s="332"/>
      <c r="E7" s="332"/>
      <c r="F7" s="332"/>
      <c r="G7" s="332"/>
      <c r="H7" s="332"/>
      <c r="I7" s="332"/>
      <c r="J7" s="332"/>
      <c r="K7" s="332"/>
      <c r="L7" s="332"/>
      <c r="M7" s="332"/>
      <c r="N7" s="332"/>
      <c r="O7" s="332"/>
      <c r="P7" s="332"/>
      <c r="Q7" s="332"/>
    </row>
    <row r="8" spans="1:25" ht="294" customHeight="1" x14ac:dyDescent="0.4">
      <c r="A8" s="335" t="s">
        <v>520</v>
      </c>
      <c r="B8" s="335"/>
      <c r="C8" s="335"/>
      <c r="D8" s="335"/>
      <c r="E8" s="335"/>
      <c r="F8" s="335"/>
      <c r="G8" s="335"/>
      <c r="H8" s="335"/>
      <c r="I8" s="335"/>
      <c r="J8" s="335"/>
      <c r="K8" s="335"/>
      <c r="L8" s="335"/>
      <c r="M8" s="335"/>
      <c r="N8" s="335"/>
      <c r="O8" s="335"/>
      <c r="P8" s="335"/>
      <c r="Q8" s="335"/>
      <c r="R8" s="27"/>
      <c r="S8" s="27"/>
    </row>
    <row r="9" spans="1:25" ht="265.5" customHeight="1" x14ac:dyDescent="0.4">
      <c r="A9" s="335" t="s">
        <v>435</v>
      </c>
      <c r="B9" s="335"/>
      <c r="C9" s="335"/>
      <c r="D9" s="335"/>
      <c r="E9" s="335"/>
      <c r="F9" s="335"/>
      <c r="G9" s="335"/>
      <c r="H9" s="335"/>
      <c r="I9" s="335"/>
      <c r="J9" s="335"/>
      <c r="K9" s="335"/>
      <c r="L9" s="335"/>
      <c r="M9" s="335"/>
      <c r="N9" s="335"/>
      <c r="O9" s="335"/>
      <c r="P9" s="335"/>
      <c r="Q9" s="335"/>
      <c r="R9" s="27"/>
      <c r="S9" s="27"/>
    </row>
    <row r="10" spans="1:25" ht="207" customHeight="1" x14ac:dyDescent="0.4">
      <c r="A10" s="335" t="s">
        <v>395</v>
      </c>
      <c r="B10" s="335"/>
      <c r="C10" s="335"/>
      <c r="D10" s="335"/>
      <c r="E10" s="335"/>
      <c r="F10" s="335"/>
      <c r="G10" s="335"/>
      <c r="H10" s="335"/>
      <c r="I10" s="335"/>
      <c r="J10" s="335"/>
      <c r="K10" s="335"/>
      <c r="L10" s="335"/>
      <c r="M10" s="335"/>
      <c r="N10" s="335"/>
      <c r="O10" s="335"/>
      <c r="P10" s="335"/>
      <c r="Q10" s="335"/>
      <c r="R10" s="246"/>
      <c r="S10" s="27"/>
    </row>
    <row r="11" spans="1:25" ht="50.5" customHeight="1" x14ac:dyDescent="0.4">
      <c r="A11" s="335" t="s">
        <v>513</v>
      </c>
      <c r="B11" s="335"/>
      <c r="C11" s="335"/>
      <c r="D11" s="335"/>
      <c r="E11" s="335"/>
      <c r="F11" s="335"/>
      <c r="G11" s="335"/>
      <c r="H11" s="335"/>
      <c r="I11" s="335"/>
      <c r="J11" s="335"/>
      <c r="K11" s="335"/>
      <c r="L11" s="335"/>
      <c r="M11" s="335"/>
      <c r="N11" s="335"/>
      <c r="O11" s="335"/>
      <c r="P11" s="335"/>
      <c r="Q11" s="335"/>
    </row>
    <row r="12" spans="1:25" ht="14.5" customHeight="1" x14ac:dyDescent="0.4">
      <c r="A12" s="332" t="s">
        <v>118</v>
      </c>
      <c r="B12" s="332"/>
      <c r="C12" s="332"/>
      <c r="D12" s="17"/>
      <c r="E12" s="17"/>
      <c r="F12" s="17"/>
      <c r="G12" s="17"/>
      <c r="H12" s="17"/>
      <c r="I12" s="17"/>
      <c r="J12" s="17"/>
      <c r="K12" s="17"/>
      <c r="L12" s="17"/>
      <c r="M12" s="17"/>
      <c r="N12" s="17"/>
      <c r="O12" s="17"/>
      <c r="P12" s="17"/>
      <c r="Q12" s="21"/>
      <c r="U12" s="392"/>
      <c r="V12" s="392"/>
      <c r="W12" s="392"/>
      <c r="X12" s="392"/>
      <c r="Y12" s="392"/>
    </row>
    <row r="13" spans="1:25" ht="14.5" customHeight="1" x14ac:dyDescent="0.4"/>
    <row r="14" spans="1:25" ht="14.5" customHeight="1" x14ac:dyDescent="0.4">
      <c r="A14" s="360" t="s">
        <v>119</v>
      </c>
      <c r="B14" s="360"/>
      <c r="C14" s="360"/>
      <c r="D14" s="360"/>
      <c r="E14" s="360"/>
      <c r="F14" s="360"/>
      <c r="G14" s="360"/>
      <c r="H14" s="360"/>
      <c r="I14" s="360"/>
      <c r="J14" s="360"/>
      <c r="K14" s="360"/>
      <c r="L14" s="360"/>
      <c r="M14" s="360"/>
      <c r="N14" s="360"/>
      <c r="O14" s="360"/>
      <c r="P14" s="360"/>
      <c r="T14" s="44"/>
      <c r="U14" s="44"/>
      <c r="V14" s="44"/>
      <c r="W14" s="44"/>
      <c r="X14" s="44"/>
      <c r="Y14" s="44"/>
    </row>
    <row r="15" spans="1:25" x14ac:dyDescent="0.4">
      <c r="A15" s="116"/>
      <c r="B15" s="393">
        <v>2021</v>
      </c>
      <c r="C15" s="394"/>
      <c r="D15" s="395"/>
      <c r="E15" s="393">
        <v>2022</v>
      </c>
      <c r="F15" s="394"/>
      <c r="G15" s="395"/>
      <c r="H15" s="393">
        <v>2023</v>
      </c>
      <c r="I15" s="394"/>
      <c r="J15" s="395"/>
      <c r="K15" s="393">
        <v>2024</v>
      </c>
      <c r="L15" s="394"/>
      <c r="M15" s="395"/>
      <c r="N15" s="391">
        <v>2025</v>
      </c>
      <c r="O15" s="391"/>
      <c r="P15" s="391"/>
    </row>
    <row r="16" spans="1:25" x14ac:dyDescent="0.4">
      <c r="A16" s="62"/>
      <c r="B16" s="51" t="s">
        <v>120</v>
      </c>
      <c r="C16" s="51" t="s">
        <v>121</v>
      </c>
      <c r="D16" s="51" t="s">
        <v>36</v>
      </c>
      <c r="E16" s="51" t="s">
        <v>120</v>
      </c>
      <c r="F16" s="51" t="s">
        <v>121</v>
      </c>
      <c r="G16" s="51" t="s">
        <v>36</v>
      </c>
      <c r="H16" s="51" t="s">
        <v>120</v>
      </c>
      <c r="I16" s="51" t="s">
        <v>121</v>
      </c>
      <c r="J16" s="51" t="s">
        <v>36</v>
      </c>
      <c r="K16" s="51" t="s">
        <v>120</v>
      </c>
      <c r="L16" s="51" t="s">
        <v>121</v>
      </c>
      <c r="M16" s="51" t="s">
        <v>36</v>
      </c>
      <c r="N16" s="51" t="s">
        <v>120</v>
      </c>
      <c r="O16" s="51" t="s">
        <v>121</v>
      </c>
      <c r="P16" s="51" t="s">
        <v>36</v>
      </c>
    </row>
    <row r="17" spans="1:19" ht="22.5" customHeight="1" x14ac:dyDescent="0.4">
      <c r="A17" s="35" t="s">
        <v>122</v>
      </c>
      <c r="B17" s="247">
        <v>3</v>
      </c>
      <c r="C17" s="247">
        <v>6</v>
      </c>
      <c r="D17" s="247">
        <v>9</v>
      </c>
      <c r="E17" s="247">
        <v>4</v>
      </c>
      <c r="F17" s="247">
        <v>6</v>
      </c>
      <c r="G17" s="247">
        <v>10</v>
      </c>
      <c r="H17" s="32">
        <v>4</v>
      </c>
      <c r="I17" s="32">
        <v>6</v>
      </c>
      <c r="J17" s="32">
        <v>10</v>
      </c>
      <c r="K17" s="32">
        <v>4</v>
      </c>
      <c r="L17" s="32">
        <v>7</v>
      </c>
      <c r="M17" s="32">
        <v>11</v>
      </c>
      <c r="N17" s="247">
        <v>3</v>
      </c>
      <c r="O17" s="247">
        <v>6</v>
      </c>
      <c r="P17" s="32">
        <v>9</v>
      </c>
    </row>
    <row r="18" spans="1:19" ht="23.15" customHeight="1" x14ac:dyDescent="0.4">
      <c r="A18" s="35" t="s">
        <v>123</v>
      </c>
      <c r="B18" s="248">
        <v>33.33</v>
      </c>
      <c r="C18" s="248">
        <v>66.67</v>
      </c>
      <c r="D18" s="248">
        <v>100</v>
      </c>
      <c r="E18" s="248">
        <v>40</v>
      </c>
      <c r="F18" s="248">
        <v>60</v>
      </c>
      <c r="G18" s="248">
        <v>100</v>
      </c>
      <c r="H18" s="249">
        <v>40</v>
      </c>
      <c r="I18" s="249">
        <f>J18-H18</f>
        <v>60</v>
      </c>
      <c r="J18" s="249">
        <v>100</v>
      </c>
      <c r="K18" s="249">
        <v>36.6</v>
      </c>
      <c r="L18" s="249">
        <f>M18-K18</f>
        <v>63.4</v>
      </c>
      <c r="M18" s="249">
        <v>100</v>
      </c>
      <c r="N18" s="248">
        <v>33.33</v>
      </c>
      <c r="O18" s="248">
        <v>66.67</v>
      </c>
      <c r="P18" s="249">
        <v>100</v>
      </c>
    </row>
    <row r="19" spans="1:19" x14ac:dyDescent="0.4">
      <c r="A19" s="330"/>
      <c r="B19" s="330"/>
      <c r="C19" s="330"/>
      <c r="D19" s="330"/>
      <c r="E19" s="330"/>
      <c r="F19" s="330"/>
      <c r="G19" s="330"/>
      <c r="H19" s="330"/>
      <c r="I19" s="330"/>
      <c r="J19" s="330"/>
      <c r="K19" s="330"/>
      <c r="L19" s="330"/>
      <c r="M19" s="330"/>
      <c r="N19" s="330"/>
      <c r="O19" s="330"/>
      <c r="P19" s="330"/>
      <c r="Q19" s="330"/>
    </row>
    <row r="20" spans="1:19" ht="14.5" customHeight="1" x14ac:dyDescent="0.4">
      <c r="A20" s="360" t="s">
        <v>445</v>
      </c>
      <c r="B20" s="360"/>
      <c r="C20" s="360"/>
      <c r="D20" s="360"/>
      <c r="E20" s="360"/>
      <c r="F20" s="360"/>
      <c r="G20" s="25"/>
      <c r="H20" s="44"/>
      <c r="I20" s="44"/>
      <c r="J20" s="28"/>
      <c r="K20" s="28"/>
      <c r="L20" s="28"/>
      <c r="M20" s="28"/>
      <c r="N20" s="28"/>
      <c r="O20" s="28"/>
      <c r="P20" s="28"/>
      <c r="Q20" s="28"/>
      <c r="R20" s="28"/>
      <c r="S20" s="28"/>
    </row>
    <row r="21" spans="1:19" x14ac:dyDescent="0.4">
      <c r="A21" s="116"/>
      <c r="B21" s="117">
        <v>2021</v>
      </c>
      <c r="C21" s="117">
        <v>2022</v>
      </c>
      <c r="D21" s="117">
        <v>2023</v>
      </c>
      <c r="E21" s="117">
        <v>2024</v>
      </c>
      <c r="F21" s="117">
        <v>2025</v>
      </c>
      <c r="G21" s="25"/>
      <c r="H21" s="25"/>
      <c r="I21" s="25"/>
      <c r="J21" s="25"/>
      <c r="K21" s="25"/>
      <c r="L21" s="25"/>
      <c r="M21" s="25"/>
      <c r="N21" s="25"/>
      <c r="O21" s="25"/>
    </row>
    <row r="22" spans="1:19" ht="28" customHeight="1" x14ac:dyDescent="0.4">
      <c r="A22" s="35" t="s">
        <v>124</v>
      </c>
      <c r="B22" s="35" t="s">
        <v>125</v>
      </c>
      <c r="C22" s="35" t="s">
        <v>125</v>
      </c>
      <c r="D22" s="35" t="s">
        <v>125</v>
      </c>
      <c r="E22" s="77" t="s">
        <v>125</v>
      </c>
      <c r="F22" s="77" t="s">
        <v>125</v>
      </c>
      <c r="G22" s="25"/>
      <c r="H22" s="25"/>
      <c r="I22" s="25"/>
      <c r="J22" s="25"/>
      <c r="K22" s="25"/>
      <c r="L22" s="25"/>
      <c r="M22" s="25"/>
      <c r="N22" s="25"/>
      <c r="O22" s="25"/>
    </row>
    <row r="24" spans="1:19" x14ac:dyDescent="0.4">
      <c r="A24" s="3" t="s">
        <v>126</v>
      </c>
    </row>
    <row r="25" spans="1:19" ht="17.25" customHeight="1" x14ac:dyDescent="0.4">
      <c r="A25" s="330" t="s">
        <v>425</v>
      </c>
      <c r="B25" s="330"/>
      <c r="C25" s="330"/>
      <c r="D25" s="330"/>
      <c r="E25" s="330"/>
      <c r="F25" s="330"/>
      <c r="G25" s="330"/>
      <c r="H25" s="330"/>
      <c r="I25" s="330"/>
      <c r="J25" s="330"/>
      <c r="K25" s="330"/>
      <c r="L25" s="330"/>
      <c r="M25" s="330"/>
      <c r="N25" s="330"/>
      <c r="O25" s="330"/>
      <c r="P25" s="330"/>
      <c r="Q25" s="330"/>
    </row>
    <row r="26" spans="1:19" ht="15" customHeight="1" x14ac:dyDescent="0.4">
      <c r="A26" s="25"/>
      <c r="B26" s="25"/>
      <c r="C26" s="25"/>
      <c r="D26" s="25"/>
      <c r="E26" s="25"/>
      <c r="F26" s="25"/>
      <c r="G26" s="25"/>
      <c r="H26" s="25"/>
      <c r="I26" s="25"/>
      <c r="J26" s="25"/>
      <c r="K26" s="25"/>
      <c r="L26" s="25"/>
      <c r="M26" s="25"/>
      <c r="N26" s="25"/>
      <c r="O26" s="25"/>
      <c r="P26" s="25"/>
      <c r="Q26" s="25"/>
    </row>
    <row r="27" spans="1:19" ht="14.5" customHeight="1" x14ac:dyDescent="0.4">
      <c r="A27" s="360" t="s">
        <v>469</v>
      </c>
      <c r="B27" s="360"/>
      <c r="C27" s="360"/>
      <c r="D27" s="360"/>
      <c r="E27" s="360"/>
      <c r="F27" s="360"/>
      <c r="H27" s="44"/>
    </row>
    <row r="28" spans="1:19" x14ac:dyDescent="0.4">
      <c r="A28" s="117"/>
      <c r="B28" s="117">
        <v>2021</v>
      </c>
      <c r="C28" s="117">
        <v>2022</v>
      </c>
      <c r="D28" s="117">
        <v>2023</v>
      </c>
      <c r="E28" s="117">
        <v>2024</v>
      </c>
      <c r="F28" s="117">
        <v>2025</v>
      </c>
    </row>
    <row r="29" spans="1:19" ht="47.25" customHeight="1" x14ac:dyDescent="0.4">
      <c r="A29" s="60" t="s">
        <v>127</v>
      </c>
      <c r="B29" s="60" t="s">
        <v>333</v>
      </c>
      <c r="C29" s="60" t="s">
        <v>333</v>
      </c>
      <c r="D29" s="60" t="s">
        <v>333</v>
      </c>
      <c r="E29" s="60" t="s">
        <v>333</v>
      </c>
      <c r="F29" s="60" t="s">
        <v>333</v>
      </c>
    </row>
    <row r="30" spans="1:19" ht="29.15" customHeight="1" x14ac:dyDescent="0.4">
      <c r="A30" s="77" t="s">
        <v>424</v>
      </c>
      <c r="B30" s="112" t="s">
        <v>348</v>
      </c>
      <c r="C30" s="112" t="s">
        <v>348</v>
      </c>
      <c r="D30" s="112" t="s">
        <v>349</v>
      </c>
      <c r="E30" s="112" t="s">
        <v>345</v>
      </c>
      <c r="F30" s="112" t="s">
        <v>423</v>
      </c>
    </row>
    <row r="31" spans="1:19" ht="17.149999999999999" customHeight="1" x14ac:dyDescent="0.4">
      <c r="A31" s="390" t="s">
        <v>335</v>
      </c>
      <c r="B31" s="331"/>
      <c r="C31" s="331"/>
      <c r="D31" s="331"/>
      <c r="E31" s="331"/>
      <c r="F31" s="331"/>
      <c r="G31" s="331"/>
      <c r="H31" s="331"/>
      <c r="I31" s="331"/>
      <c r="J31" s="331"/>
      <c r="K31" s="331"/>
      <c r="L31" s="331"/>
      <c r="M31" s="331"/>
      <c r="N31" s="331"/>
      <c r="O31" s="331"/>
      <c r="P31" s="331"/>
      <c r="Q31" s="331"/>
    </row>
    <row r="33" spans="1:6" ht="14.5" customHeight="1" x14ac:dyDescent="0.4">
      <c r="A33" s="360" t="s">
        <v>128</v>
      </c>
      <c r="B33" s="360"/>
      <c r="C33" s="360"/>
      <c r="D33" s="360"/>
      <c r="E33" s="360"/>
      <c r="F33" s="360"/>
    </row>
    <row r="34" spans="1:6" x14ac:dyDescent="0.4">
      <c r="A34" s="117"/>
      <c r="B34" s="117">
        <v>2021</v>
      </c>
      <c r="C34" s="117">
        <v>2022</v>
      </c>
      <c r="D34" s="117">
        <v>2023</v>
      </c>
      <c r="E34" s="117">
        <v>2024</v>
      </c>
      <c r="F34" s="117">
        <v>2025</v>
      </c>
    </row>
    <row r="35" spans="1:6" x14ac:dyDescent="0.4">
      <c r="A35" s="113" t="s">
        <v>373</v>
      </c>
      <c r="B35" s="113">
        <v>1</v>
      </c>
      <c r="C35" s="113">
        <v>1</v>
      </c>
      <c r="D35" s="183">
        <v>1</v>
      </c>
      <c r="E35" s="183">
        <v>1</v>
      </c>
      <c r="F35" s="183">
        <v>1</v>
      </c>
    </row>
    <row r="36" spans="1:6" x14ac:dyDescent="0.4">
      <c r="A36" s="266" t="s">
        <v>393</v>
      </c>
    </row>
  </sheetData>
  <sheetProtection sheet="1" objects="1" scenarios="1"/>
  <mergeCells count="19">
    <mergeCell ref="A7:Q7"/>
    <mergeCell ref="A11:Q11"/>
    <mergeCell ref="A19:Q19"/>
    <mergeCell ref="B15:D15"/>
    <mergeCell ref="E15:G15"/>
    <mergeCell ref="A8:Q8"/>
    <mergeCell ref="A9:Q9"/>
    <mergeCell ref="A10:Q10"/>
    <mergeCell ref="U12:Y12"/>
    <mergeCell ref="A25:Q25"/>
    <mergeCell ref="A12:C12"/>
    <mergeCell ref="H15:J15"/>
    <mergeCell ref="K15:M15"/>
    <mergeCell ref="A14:P14"/>
    <mergeCell ref="A31:Q31"/>
    <mergeCell ref="N15:P15"/>
    <mergeCell ref="A20:F20"/>
    <mergeCell ref="A27:F27"/>
    <mergeCell ref="A33:F33"/>
  </mergeCells>
  <printOptions gridLines="1"/>
  <pageMargins left="0.7" right="0.7" top="0.75" bottom="0.75" header="0.3" footer="0.3"/>
  <pageSetup paperSize="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B15A3-EB0B-4677-B905-8BC02EF5199B}">
  <sheetPr codeName="Sheet7">
    <tabColor rgb="FFFFA7A7"/>
  </sheetPr>
  <dimension ref="A1:Q88"/>
  <sheetViews>
    <sheetView topLeftCell="A38" zoomScale="130" zoomScaleNormal="130" workbookViewId="0">
      <selection activeCell="F40" sqref="F40"/>
    </sheetView>
  </sheetViews>
  <sheetFormatPr defaultColWidth="8.69140625" defaultRowHeight="14.6" x14ac:dyDescent="0.4"/>
  <cols>
    <col min="1" max="1" width="19.53515625" style="1" customWidth="1"/>
    <col min="2" max="2" width="8.15234375" style="1" customWidth="1"/>
    <col min="3" max="3" width="10.84375" style="1" customWidth="1"/>
    <col min="4" max="4" width="8.15234375" style="1" customWidth="1"/>
    <col min="5" max="5" width="18.84375" style="1" customWidth="1"/>
    <col min="6" max="6" width="20.15234375" style="1" customWidth="1"/>
    <col min="7" max="7" width="20.4609375" style="1" customWidth="1"/>
    <col min="8" max="14" width="8.15234375" style="1" customWidth="1"/>
    <col min="15" max="15" width="15.4609375" style="1" customWidth="1"/>
    <col min="16" max="17" width="8.15234375" style="1" customWidth="1"/>
    <col min="18" max="16384" width="8.69140625" style="1"/>
  </cols>
  <sheetData>
    <row r="1" spans="1:17" x14ac:dyDescent="0.4">
      <c r="B1" s="3" t="s">
        <v>0</v>
      </c>
      <c r="C1" s="3"/>
      <c r="N1" s="3" t="s">
        <v>114</v>
      </c>
      <c r="O1" s="3"/>
      <c r="P1" s="5" t="s">
        <v>115</v>
      </c>
    </row>
    <row r="2" spans="1:17" x14ac:dyDescent="0.4">
      <c r="A2"/>
      <c r="B2" s="3" t="s">
        <v>399</v>
      </c>
      <c r="C2" s="3"/>
      <c r="N2" s="3" t="s">
        <v>116</v>
      </c>
      <c r="O2" s="3"/>
      <c r="P2" s="5" t="s">
        <v>19</v>
      </c>
    </row>
    <row r="4" spans="1:17" x14ac:dyDescent="0.4">
      <c r="A4" s="3"/>
    </row>
    <row r="5" spans="1:17" x14ac:dyDescent="0.4">
      <c r="A5" s="3"/>
    </row>
    <row r="6" spans="1:17" ht="21" customHeight="1" x14ac:dyDescent="0.4"/>
    <row r="7" spans="1:17" ht="14.5" customHeight="1" x14ac:dyDescent="0.4">
      <c r="A7" s="332" t="s">
        <v>129</v>
      </c>
      <c r="B7" s="332"/>
      <c r="C7" s="332"/>
      <c r="D7" s="332"/>
      <c r="E7" s="332"/>
      <c r="F7" s="332"/>
      <c r="G7" s="332"/>
      <c r="H7" s="332"/>
      <c r="I7" s="332"/>
      <c r="J7" s="332"/>
      <c r="K7" s="332"/>
      <c r="L7" s="332"/>
      <c r="M7" s="332"/>
      <c r="N7" s="332"/>
      <c r="O7" s="332"/>
      <c r="P7" s="332"/>
      <c r="Q7" s="332"/>
    </row>
    <row r="8" spans="1:17" ht="14.5" customHeight="1" x14ac:dyDescent="0.4">
      <c r="A8" s="335" t="s">
        <v>478</v>
      </c>
      <c r="B8" s="335"/>
      <c r="C8" s="335"/>
      <c r="D8" s="335"/>
      <c r="E8" s="335"/>
      <c r="F8" s="335"/>
      <c r="G8" s="335"/>
      <c r="H8" s="335"/>
      <c r="I8" s="335"/>
      <c r="J8" s="335"/>
      <c r="K8" s="335"/>
      <c r="L8" s="335"/>
      <c r="M8" s="335"/>
      <c r="N8" s="335"/>
      <c r="O8" s="335"/>
      <c r="P8" s="335"/>
      <c r="Q8" s="335"/>
    </row>
    <row r="9" spans="1:17" x14ac:dyDescent="0.4">
      <c r="A9" s="335"/>
      <c r="B9" s="335"/>
      <c r="C9" s="335"/>
      <c r="D9" s="335"/>
      <c r="E9" s="335"/>
      <c r="F9" s="335"/>
      <c r="G9" s="335"/>
      <c r="H9" s="335"/>
      <c r="I9" s="335"/>
      <c r="J9" s="335"/>
      <c r="K9" s="335"/>
      <c r="L9" s="335"/>
      <c r="M9" s="335"/>
      <c r="N9" s="335"/>
      <c r="O9" s="335"/>
      <c r="P9" s="335"/>
      <c r="Q9" s="335"/>
    </row>
    <row r="10" spans="1:17" x14ac:dyDescent="0.4">
      <c r="A10" s="335"/>
      <c r="B10" s="335"/>
      <c r="C10" s="335"/>
      <c r="D10" s="335"/>
      <c r="E10" s="335"/>
      <c r="F10" s="335"/>
      <c r="G10" s="335"/>
      <c r="H10" s="335"/>
      <c r="I10" s="335"/>
      <c r="J10" s="335"/>
      <c r="K10" s="335"/>
      <c r="L10" s="335"/>
      <c r="M10" s="335"/>
      <c r="N10" s="335"/>
      <c r="O10" s="335"/>
      <c r="P10" s="335"/>
      <c r="Q10" s="335"/>
    </row>
    <row r="11" spans="1:17" x14ac:dyDescent="0.4">
      <c r="A11" s="335"/>
      <c r="B11" s="335"/>
      <c r="C11" s="335"/>
      <c r="D11" s="335"/>
      <c r="E11" s="335"/>
      <c r="F11" s="335"/>
      <c r="G11" s="335"/>
      <c r="H11" s="335"/>
      <c r="I11" s="335"/>
      <c r="J11" s="335"/>
      <c r="K11" s="335"/>
      <c r="L11" s="335"/>
      <c r="M11" s="335"/>
      <c r="N11" s="335"/>
      <c r="O11" s="335"/>
      <c r="P11" s="335"/>
      <c r="Q11" s="335"/>
    </row>
    <row r="12" spans="1:17" x14ac:dyDescent="0.4">
      <c r="A12" s="335"/>
      <c r="B12" s="335"/>
      <c r="C12" s="335"/>
      <c r="D12" s="335"/>
      <c r="E12" s="335"/>
      <c r="F12" s="335"/>
      <c r="G12" s="335"/>
      <c r="H12" s="335"/>
      <c r="I12" s="335"/>
      <c r="J12" s="335"/>
      <c r="K12" s="335"/>
      <c r="L12" s="335"/>
      <c r="M12" s="335"/>
      <c r="N12" s="335"/>
      <c r="O12" s="335"/>
      <c r="P12" s="335"/>
      <c r="Q12" s="335"/>
    </row>
    <row r="13" spans="1:17" x14ac:dyDescent="0.4">
      <c r="A13" s="335"/>
      <c r="B13" s="335"/>
      <c r="C13" s="335"/>
      <c r="D13" s="335"/>
      <c r="E13" s="335"/>
      <c r="F13" s="335"/>
      <c r="G13" s="335"/>
      <c r="H13" s="335"/>
      <c r="I13" s="335"/>
      <c r="J13" s="335"/>
      <c r="K13" s="335"/>
      <c r="L13" s="335"/>
      <c r="M13" s="335"/>
      <c r="N13" s="335"/>
      <c r="O13" s="335"/>
      <c r="P13" s="335"/>
      <c r="Q13" s="335"/>
    </row>
    <row r="14" spans="1:17" x14ac:dyDescent="0.4">
      <c r="A14" s="335"/>
      <c r="B14" s="335"/>
      <c r="C14" s="335"/>
      <c r="D14" s="335"/>
      <c r="E14" s="335"/>
      <c r="F14" s="335"/>
      <c r="G14" s="335"/>
      <c r="H14" s="335"/>
      <c r="I14" s="335"/>
      <c r="J14" s="335"/>
      <c r="K14" s="335"/>
      <c r="L14" s="335"/>
      <c r="M14" s="335"/>
      <c r="N14" s="335"/>
      <c r="O14" s="335"/>
      <c r="P14" s="335"/>
      <c r="Q14" s="335"/>
    </row>
    <row r="15" spans="1:17" ht="14.5" customHeight="1" x14ac:dyDescent="0.4">
      <c r="A15" s="335"/>
      <c r="B15" s="335"/>
      <c r="C15" s="335"/>
      <c r="D15" s="335"/>
      <c r="E15" s="335"/>
      <c r="F15" s="335"/>
      <c r="G15" s="335"/>
      <c r="H15" s="335"/>
      <c r="I15" s="335"/>
      <c r="J15" s="335"/>
      <c r="K15" s="335"/>
      <c r="L15" s="335"/>
      <c r="M15" s="335"/>
      <c r="N15" s="335"/>
      <c r="O15" s="335"/>
      <c r="P15" s="335"/>
      <c r="Q15" s="335"/>
    </row>
    <row r="16" spans="1:17" x14ac:dyDescent="0.4">
      <c r="A16" s="335"/>
      <c r="B16" s="335"/>
      <c r="C16" s="335"/>
      <c r="D16" s="335"/>
      <c r="E16" s="335"/>
      <c r="F16" s="335"/>
      <c r="G16" s="335"/>
      <c r="H16" s="335"/>
      <c r="I16" s="335"/>
      <c r="J16" s="335"/>
      <c r="K16" s="335"/>
      <c r="L16" s="335"/>
      <c r="M16" s="335"/>
      <c r="N16" s="335"/>
      <c r="O16" s="335"/>
      <c r="P16" s="335"/>
      <c r="Q16" s="335"/>
    </row>
    <row r="17" spans="1:17" x14ac:dyDescent="0.4">
      <c r="A17" s="335"/>
      <c r="B17" s="335"/>
      <c r="C17" s="335"/>
      <c r="D17" s="335"/>
      <c r="E17" s="335"/>
      <c r="F17" s="335"/>
      <c r="G17" s="335"/>
      <c r="H17" s="335"/>
      <c r="I17" s="335"/>
      <c r="J17" s="335"/>
      <c r="K17" s="335"/>
      <c r="L17" s="335"/>
      <c r="M17" s="335"/>
      <c r="N17" s="335"/>
      <c r="O17" s="335"/>
      <c r="P17" s="335"/>
      <c r="Q17" s="335"/>
    </row>
    <row r="18" spans="1:17" ht="14.5" customHeight="1" x14ac:dyDescent="0.4">
      <c r="A18" s="335"/>
      <c r="B18" s="335"/>
      <c r="C18" s="335"/>
      <c r="D18" s="335"/>
      <c r="E18" s="335"/>
      <c r="F18" s="335"/>
      <c r="G18" s="335"/>
      <c r="H18" s="335"/>
      <c r="I18" s="335"/>
      <c r="J18" s="335"/>
      <c r="K18" s="335"/>
      <c r="L18" s="335"/>
      <c r="M18" s="335"/>
      <c r="N18" s="335"/>
      <c r="O18" s="335"/>
      <c r="P18" s="335"/>
      <c r="Q18" s="335"/>
    </row>
    <row r="19" spans="1:17" ht="29.5" customHeight="1" x14ac:dyDescent="0.4">
      <c r="A19" s="335"/>
      <c r="B19" s="335"/>
      <c r="C19" s="335"/>
      <c r="D19" s="335"/>
      <c r="E19" s="335"/>
      <c r="F19" s="335"/>
      <c r="G19" s="335"/>
      <c r="H19" s="335"/>
      <c r="I19" s="335"/>
      <c r="J19" s="335"/>
      <c r="K19" s="335"/>
      <c r="L19" s="335"/>
      <c r="M19" s="335"/>
      <c r="N19" s="335"/>
      <c r="O19" s="335"/>
      <c r="P19" s="335"/>
      <c r="Q19" s="335"/>
    </row>
    <row r="20" spans="1:17" x14ac:dyDescent="0.4">
      <c r="A20" s="335"/>
      <c r="B20" s="335"/>
      <c r="C20" s="335"/>
      <c r="D20" s="335"/>
      <c r="E20" s="335"/>
      <c r="F20" s="335"/>
      <c r="G20" s="335"/>
      <c r="H20" s="335"/>
      <c r="I20" s="335"/>
      <c r="J20" s="335"/>
      <c r="K20" s="335"/>
      <c r="L20" s="335"/>
      <c r="M20" s="335"/>
      <c r="N20" s="335"/>
      <c r="O20" s="335"/>
      <c r="P20" s="335"/>
      <c r="Q20" s="335"/>
    </row>
    <row r="21" spans="1:17" ht="17.149999999999999" customHeight="1" x14ac:dyDescent="0.4">
      <c r="A21" s="335"/>
      <c r="B21" s="335"/>
      <c r="C21" s="335"/>
      <c r="D21" s="335"/>
      <c r="E21" s="335"/>
      <c r="F21" s="335"/>
      <c r="G21" s="335"/>
      <c r="H21" s="335"/>
      <c r="I21" s="335"/>
      <c r="J21" s="335"/>
      <c r="K21" s="335"/>
      <c r="L21" s="335"/>
      <c r="M21" s="335"/>
      <c r="N21" s="335"/>
      <c r="O21" s="335"/>
      <c r="P21" s="335"/>
      <c r="Q21" s="335"/>
    </row>
    <row r="22" spans="1:17" ht="14.5" customHeight="1" x14ac:dyDescent="0.4">
      <c r="A22" s="332" t="s">
        <v>130</v>
      </c>
      <c r="B22" s="332"/>
      <c r="C22" s="332"/>
      <c r="D22" s="17"/>
      <c r="E22" s="17"/>
      <c r="F22" s="17"/>
      <c r="G22" s="17"/>
      <c r="H22" s="17"/>
      <c r="I22" s="17"/>
      <c r="J22" s="17"/>
      <c r="K22" s="17"/>
      <c r="L22" s="17"/>
      <c r="M22" s="17"/>
      <c r="N22" s="17"/>
      <c r="O22" s="17"/>
      <c r="P22" s="17"/>
      <c r="Q22" s="17"/>
    </row>
    <row r="23" spans="1:17" ht="59.15" customHeight="1" x14ac:dyDescent="0.4">
      <c r="A23" s="335" t="s">
        <v>473</v>
      </c>
      <c r="B23" s="335"/>
      <c r="C23" s="335"/>
      <c r="D23" s="335"/>
      <c r="E23" s="335"/>
      <c r="F23" s="335"/>
      <c r="G23" s="335"/>
      <c r="H23" s="335"/>
      <c r="I23" s="335"/>
      <c r="J23" s="335"/>
      <c r="K23" s="335"/>
      <c r="L23" s="335"/>
      <c r="M23" s="335"/>
      <c r="N23" s="335"/>
      <c r="O23" s="335"/>
      <c r="P23" s="335"/>
      <c r="Q23" s="335"/>
    </row>
    <row r="24" spans="1:17" ht="21" customHeight="1" x14ac:dyDescent="0.4">
      <c r="A24" s="336" t="s">
        <v>390</v>
      </c>
      <c r="B24" s="336"/>
      <c r="C24" s="336"/>
      <c r="D24" s="336"/>
      <c r="E24" s="336"/>
      <c r="F24" s="336"/>
      <c r="G24" s="336"/>
      <c r="H24" s="336"/>
      <c r="I24" s="336"/>
      <c r="J24" s="336"/>
      <c r="K24" s="336"/>
      <c r="L24" s="336"/>
      <c r="M24" s="336"/>
      <c r="N24" s="336"/>
      <c r="O24" s="336"/>
      <c r="P24" s="336"/>
      <c r="Q24" s="336"/>
    </row>
    <row r="25" spans="1:17" x14ac:dyDescent="0.4">
      <c r="A25" s="335" t="s">
        <v>514</v>
      </c>
      <c r="B25" s="335"/>
      <c r="C25" s="335"/>
      <c r="D25" s="335"/>
      <c r="E25" s="335"/>
      <c r="F25" s="335"/>
      <c r="G25" s="335"/>
      <c r="H25" s="335"/>
      <c r="I25" s="335"/>
      <c r="J25" s="335"/>
      <c r="K25" s="335"/>
      <c r="L25" s="335"/>
      <c r="M25" s="335"/>
      <c r="N25" s="335"/>
      <c r="O25" s="335"/>
      <c r="P25" s="335"/>
      <c r="Q25" s="335"/>
    </row>
    <row r="26" spans="1:17" x14ac:dyDescent="0.4">
      <c r="A26" s="335"/>
      <c r="B26" s="335"/>
      <c r="C26" s="335"/>
      <c r="D26" s="335"/>
      <c r="E26" s="335"/>
      <c r="F26" s="335"/>
      <c r="G26" s="335"/>
      <c r="H26" s="335"/>
      <c r="I26" s="335"/>
      <c r="J26" s="335"/>
      <c r="K26" s="335"/>
      <c r="L26" s="335"/>
      <c r="M26" s="335"/>
      <c r="N26" s="335"/>
      <c r="O26" s="335"/>
      <c r="P26" s="335"/>
      <c r="Q26" s="335"/>
    </row>
    <row r="27" spans="1:17" x14ac:dyDescent="0.4">
      <c r="A27" s="335"/>
      <c r="B27" s="335"/>
      <c r="C27" s="335"/>
      <c r="D27" s="335"/>
      <c r="E27" s="335"/>
      <c r="F27" s="335"/>
      <c r="G27" s="335"/>
      <c r="H27" s="335"/>
      <c r="I27" s="335"/>
      <c r="J27" s="335"/>
      <c r="K27" s="335"/>
      <c r="L27" s="335"/>
      <c r="M27" s="335"/>
      <c r="N27" s="335"/>
      <c r="O27" s="335"/>
      <c r="P27" s="335"/>
      <c r="Q27" s="335"/>
    </row>
    <row r="28" spans="1:17" x14ac:dyDescent="0.4">
      <c r="A28" s="335"/>
      <c r="B28" s="335"/>
      <c r="C28" s="335"/>
      <c r="D28" s="335"/>
      <c r="E28" s="335"/>
      <c r="F28" s="335"/>
      <c r="G28" s="335"/>
      <c r="H28" s="335"/>
      <c r="I28" s="335"/>
      <c r="J28" s="335"/>
      <c r="K28" s="335"/>
      <c r="L28" s="335"/>
      <c r="M28" s="335"/>
      <c r="N28" s="335"/>
      <c r="O28" s="335"/>
      <c r="P28" s="335"/>
      <c r="Q28" s="335"/>
    </row>
    <row r="29" spans="1:17" x14ac:dyDescent="0.4">
      <c r="A29" s="335"/>
      <c r="B29" s="335"/>
      <c r="C29" s="335"/>
      <c r="D29" s="335"/>
      <c r="E29" s="335"/>
      <c r="F29" s="335"/>
      <c r="G29" s="335"/>
      <c r="H29" s="335"/>
      <c r="I29" s="335"/>
      <c r="J29" s="335"/>
      <c r="K29" s="335"/>
      <c r="L29" s="335"/>
      <c r="M29" s="335"/>
      <c r="N29" s="335"/>
      <c r="O29" s="335"/>
      <c r="P29" s="335"/>
      <c r="Q29" s="335"/>
    </row>
    <row r="30" spans="1:17" x14ac:dyDescent="0.4">
      <c r="A30" s="335"/>
      <c r="B30" s="335"/>
      <c r="C30" s="335"/>
      <c r="D30" s="335"/>
      <c r="E30" s="335"/>
      <c r="F30" s="335"/>
      <c r="G30" s="335"/>
      <c r="H30" s="335"/>
      <c r="I30" s="335"/>
      <c r="J30" s="335"/>
      <c r="K30" s="335"/>
      <c r="L30" s="335"/>
      <c r="M30" s="335"/>
      <c r="N30" s="335"/>
      <c r="O30" s="335"/>
      <c r="P30" s="335"/>
      <c r="Q30" s="335"/>
    </row>
    <row r="31" spans="1:17" x14ac:dyDescent="0.4">
      <c r="A31" s="335"/>
      <c r="B31" s="335"/>
      <c r="C31" s="335"/>
      <c r="D31" s="335"/>
      <c r="E31" s="335"/>
      <c r="F31" s="335"/>
      <c r="G31" s="335"/>
      <c r="H31" s="335"/>
      <c r="I31" s="335"/>
      <c r="J31" s="335"/>
      <c r="K31" s="335"/>
      <c r="L31" s="335"/>
      <c r="M31" s="335"/>
      <c r="N31" s="335"/>
      <c r="O31" s="335"/>
      <c r="P31" s="335"/>
      <c r="Q31" s="335"/>
    </row>
    <row r="32" spans="1:17" x14ac:dyDescent="0.4">
      <c r="A32" s="335"/>
      <c r="B32" s="335"/>
      <c r="C32" s="335"/>
      <c r="D32" s="335"/>
      <c r="E32" s="335"/>
      <c r="F32" s="335"/>
      <c r="G32" s="335"/>
      <c r="H32" s="335"/>
      <c r="I32" s="335"/>
      <c r="J32" s="335"/>
      <c r="K32" s="335"/>
      <c r="L32" s="335"/>
      <c r="M32" s="335"/>
      <c r="N32" s="335"/>
      <c r="O32" s="335"/>
      <c r="P32" s="335"/>
      <c r="Q32" s="335"/>
    </row>
    <row r="33" spans="1:17" x14ac:dyDescent="0.4">
      <c r="A33" s="335"/>
      <c r="B33" s="335"/>
      <c r="C33" s="335"/>
      <c r="D33" s="335"/>
      <c r="E33" s="335"/>
      <c r="F33" s="335"/>
      <c r="G33" s="335"/>
      <c r="H33" s="335"/>
      <c r="I33" s="335"/>
      <c r="J33" s="335"/>
      <c r="K33" s="335"/>
      <c r="L33" s="335"/>
      <c r="M33" s="335"/>
      <c r="N33" s="335"/>
      <c r="O33" s="335"/>
      <c r="P33" s="335"/>
      <c r="Q33" s="335"/>
    </row>
    <row r="34" spans="1:17" x14ac:dyDescent="0.4">
      <c r="A34" s="335"/>
      <c r="B34" s="335"/>
      <c r="C34" s="335"/>
      <c r="D34" s="335"/>
      <c r="E34" s="335"/>
      <c r="F34" s="335"/>
      <c r="G34" s="335"/>
      <c r="H34" s="335"/>
      <c r="I34" s="335"/>
      <c r="J34" s="335"/>
      <c r="K34" s="335"/>
      <c r="L34" s="335"/>
      <c r="M34" s="335"/>
      <c r="N34" s="335"/>
      <c r="O34" s="335"/>
      <c r="P34" s="335"/>
      <c r="Q34" s="335"/>
    </row>
    <row r="35" spans="1:17" x14ac:dyDescent="0.4">
      <c r="A35" s="335"/>
      <c r="B35" s="335"/>
      <c r="C35" s="335"/>
      <c r="D35" s="335"/>
      <c r="E35" s="335"/>
      <c r="F35" s="335"/>
      <c r="G35" s="335"/>
      <c r="H35" s="335"/>
      <c r="I35" s="335"/>
      <c r="J35" s="335"/>
      <c r="K35" s="335"/>
      <c r="L35" s="335"/>
      <c r="M35" s="335"/>
      <c r="N35" s="335"/>
      <c r="O35" s="335"/>
      <c r="P35" s="335"/>
      <c r="Q35" s="335"/>
    </row>
    <row r="36" spans="1:17" x14ac:dyDescent="0.4">
      <c r="A36" s="335"/>
      <c r="B36" s="335"/>
      <c r="C36" s="335"/>
      <c r="D36" s="335"/>
      <c r="E36" s="335"/>
      <c r="F36" s="335"/>
      <c r="G36" s="335"/>
      <c r="H36" s="335"/>
      <c r="I36" s="335"/>
      <c r="J36" s="335"/>
      <c r="K36" s="335"/>
      <c r="L36" s="335"/>
      <c r="M36" s="335"/>
      <c r="N36" s="335"/>
      <c r="O36" s="335"/>
      <c r="P36" s="335"/>
      <c r="Q36" s="335"/>
    </row>
    <row r="37" spans="1:17" x14ac:dyDescent="0.4">
      <c r="A37" s="335"/>
      <c r="B37" s="335"/>
      <c r="C37" s="335"/>
      <c r="D37" s="335"/>
      <c r="E37" s="335"/>
      <c r="F37" s="335"/>
      <c r="G37" s="335"/>
      <c r="H37" s="335"/>
      <c r="I37" s="335"/>
      <c r="J37" s="335"/>
      <c r="K37" s="335"/>
      <c r="L37" s="335"/>
      <c r="M37" s="335"/>
      <c r="N37" s="335"/>
      <c r="O37" s="335"/>
      <c r="P37" s="335"/>
      <c r="Q37" s="335"/>
    </row>
    <row r="38" spans="1:17" ht="280" customHeight="1" x14ac:dyDescent="0.4">
      <c r="A38" s="335"/>
      <c r="B38" s="335"/>
      <c r="C38" s="335"/>
      <c r="D38" s="335"/>
      <c r="E38" s="335"/>
      <c r="F38" s="335"/>
      <c r="G38" s="335"/>
      <c r="H38" s="335"/>
      <c r="I38" s="335"/>
      <c r="J38" s="335"/>
      <c r="K38" s="335"/>
      <c r="L38" s="335"/>
      <c r="M38" s="335"/>
      <c r="N38" s="335"/>
      <c r="O38" s="335"/>
      <c r="P38" s="335"/>
      <c r="Q38" s="335"/>
    </row>
    <row r="88" spans="1:1" x14ac:dyDescent="0.4">
      <c r="A88" s="311"/>
    </row>
  </sheetData>
  <sheetProtection sheet="1" objects="1" scenarios="1"/>
  <mergeCells count="6">
    <mergeCell ref="A25:Q38"/>
    <mergeCell ref="A24:Q24"/>
    <mergeCell ref="A7:Q7"/>
    <mergeCell ref="A8:Q21"/>
    <mergeCell ref="A22:C22"/>
    <mergeCell ref="A23:Q23"/>
  </mergeCells>
  <phoneticPr fontId="16" type="noConversion"/>
  <hyperlinks>
    <hyperlink ref="A24:Q24" r:id="rId1" display="For more information on RioCan's Green Bond Framework and Green Bond Report, please refer 'Corporate Responsibility' on our webpage" xr:uid="{45336EF7-36C6-4DF9-A48D-7F063247DC23}"/>
  </hyperlinks>
  <printOptions gridLines="1"/>
  <pageMargins left="0.7" right="0.7" top="0.75" bottom="0.75" header="0.3" footer="0.3"/>
  <pageSetup paperSize="5" orientation="landscape"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D9632-A439-4BC0-8996-06BC740FB961}">
  <sheetPr codeName="Sheet9">
    <tabColor theme="6" tint="0.39997558519241921"/>
  </sheetPr>
  <dimension ref="A1:BE222"/>
  <sheetViews>
    <sheetView zoomScale="110" zoomScaleNormal="110" workbookViewId="0">
      <selection activeCell="A9" sqref="A9:Q9"/>
    </sheetView>
  </sheetViews>
  <sheetFormatPr defaultColWidth="8.69140625" defaultRowHeight="14.6" x14ac:dyDescent="0.4"/>
  <cols>
    <col min="1" max="1" width="31.84375" style="1" customWidth="1"/>
    <col min="2" max="2" width="13.23046875" style="1" customWidth="1"/>
    <col min="3" max="5" width="12" style="1" bestFit="1" customWidth="1"/>
    <col min="6" max="6" width="12.4609375" style="1" customWidth="1"/>
    <col min="7" max="7" width="11.53515625" style="1" customWidth="1"/>
    <col min="8" max="8" width="13.53515625" style="1" customWidth="1"/>
    <col min="9" max="9" width="14.53515625" style="1" customWidth="1"/>
    <col min="10" max="10" width="13.84375" style="1" customWidth="1"/>
    <col min="11" max="11" width="10.69140625" style="1" bestFit="1" customWidth="1"/>
    <col min="12" max="12" width="9.15234375" style="1" customWidth="1"/>
    <col min="13" max="13" width="8.15234375" style="1" customWidth="1"/>
    <col min="14" max="14" width="16" style="1" customWidth="1"/>
    <col min="15" max="15" width="9.53515625" style="1" customWidth="1"/>
    <col min="16" max="16" width="9.15234375" style="1" customWidth="1"/>
    <col min="17" max="17" width="9" style="1" customWidth="1"/>
    <col min="18" max="18" width="9.15234375" style="1" customWidth="1"/>
    <col min="19" max="16384" width="8.69140625" style="1"/>
  </cols>
  <sheetData>
    <row r="1" spans="1:26" x14ac:dyDescent="0.4">
      <c r="B1" s="3" t="s">
        <v>0</v>
      </c>
      <c r="C1" s="3"/>
      <c r="N1" s="3" t="s">
        <v>114</v>
      </c>
      <c r="O1" s="3"/>
      <c r="P1" s="5" t="s">
        <v>144</v>
      </c>
    </row>
    <row r="2" spans="1:26" x14ac:dyDescent="0.4">
      <c r="A2"/>
      <c r="B2" s="3" t="s">
        <v>399</v>
      </c>
      <c r="C2" s="3"/>
      <c r="N2" s="3" t="s">
        <v>116</v>
      </c>
      <c r="O2" s="3"/>
      <c r="P2" s="5" t="s">
        <v>16</v>
      </c>
    </row>
    <row r="4" spans="1:26" x14ac:dyDescent="0.4">
      <c r="A4" s="3"/>
    </row>
    <row r="5" spans="1:26" x14ac:dyDescent="0.4">
      <c r="A5" s="3"/>
    </row>
    <row r="6" spans="1:26" ht="21" customHeight="1" x14ac:dyDescent="0.4"/>
    <row r="7" spans="1:26" ht="14.5" customHeight="1" x14ac:dyDescent="0.4">
      <c r="A7" s="332" t="s">
        <v>172</v>
      </c>
      <c r="B7" s="332"/>
      <c r="C7" s="332"/>
      <c r="D7" s="332"/>
      <c r="E7" s="332"/>
      <c r="F7" s="332"/>
      <c r="G7" s="332"/>
      <c r="H7" s="332"/>
      <c r="I7" s="332"/>
      <c r="J7" s="332"/>
      <c r="K7" s="332"/>
      <c r="L7" s="332"/>
      <c r="M7" s="332"/>
      <c r="N7" s="332"/>
      <c r="O7" s="332"/>
      <c r="P7" s="332"/>
      <c r="Q7" s="332"/>
    </row>
    <row r="8" spans="1:26" ht="65.150000000000006" customHeight="1" x14ac:dyDescent="0.4">
      <c r="A8" s="335" t="s">
        <v>436</v>
      </c>
      <c r="B8" s="335"/>
      <c r="C8" s="335"/>
      <c r="D8" s="335"/>
      <c r="E8" s="335"/>
      <c r="F8" s="335"/>
      <c r="G8" s="335"/>
      <c r="H8" s="335"/>
      <c r="I8" s="335"/>
      <c r="J8" s="335"/>
      <c r="K8" s="335"/>
      <c r="L8" s="335"/>
      <c r="M8" s="335"/>
      <c r="N8" s="335"/>
      <c r="O8" s="335"/>
      <c r="P8" s="335"/>
      <c r="Q8" s="335"/>
    </row>
    <row r="9" spans="1:26" ht="381.65" customHeight="1" x14ac:dyDescent="0.4">
      <c r="A9" s="335" t="s">
        <v>515</v>
      </c>
      <c r="B9" s="335"/>
      <c r="C9" s="335"/>
      <c r="D9" s="335"/>
      <c r="E9" s="335"/>
      <c r="F9" s="335"/>
      <c r="G9" s="335"/>
      <c r="H9" s="335"/>
      <c r="I9" s="335"/>
      <c r="J9" s="335"/>
      <c r="K9" s="335"/>
      <c r="L9" s="335"/>
      <c r="M9" s="335"/>
      <c r="N9" s="335"/>
      <c r="O9" s="335"/>
      <c r="P9" s="335"/>
      <c r="Q9" s="335"/>
    </row>
    <row r="10" spans="1:26" ht="307.5" customHeight="1" x14ac:dyDescent="0.4">
      <c r="A10" s="335" t="s">
        <v>516</v>
      </c>
      <c r="B10" s="340"/>
      <c r="C10" s="340"/>
      <c r="D10" s="340"/>
      <c r="E10" s="340"/>
      <c r="F10" s="340"/>
      <c r="G10" s="340"/>
      <c r="H10" s="340"/>
      <c r="I10" s="340"/>
      <c r="J10" s="340"/>
      <c r="K10" s="340"/>
      <c r="L10" s="340"/>
      <c r="M10" s="340"/>
      <c r="N10" s="340"/>
      <c r="O10" s="340"/>
      <c r="P10" s="340"/>
      <c r="Q10" s="340"/>
    </row>
    <row r="11" spans="1:26" ht="334" customHeight="1" x14ac:dyDescent="0.4">
      <c r="A11" s="335" t="s">
        <v>517</v>
      </c>
      <c r="B11" s="340"/>
      <c r="C11" s="340"/>
      <c r="D11" s="340"/>
      <c r="E11" s="340"/>
      <c r="F11" s="340"/>
      <c r="G11" s="340"/>
      <c r="H11" s="340"/>
      <c r="I11" s="340"/>
      <c r="J11" s="340"/>
      <c r="K11" s="340"/>
      <c r="L11" s="340"/>
      <c r="M11" s="340"/>
      <c r="N11" s="340"/>
      <c r="O11" s="340"/>
      <c r="P11" s="340"/>
      <c r="Q11" s="340"/>
      <c r="R11" s="430"/>
      <c r="S11" s="430"/>
      <c r="T11" s="430"/>
      <c r="U11" s="430"/>
      <c r="V11" s="430"/>
      <c r="W11" s="430"/>
      <c r="X11" s="430"/>
      <c r="Y11" s="430"/>
      <c r="Z11" s="430"/>
    </row>
    <row r="12" spans="1:26" ht="14.5" customHeight="1" x14ac:dyDescent="0.4">
      <c r="A12" s="332" t="s">
        <v>132</v>
      </c>
      <c r="B12" s="332"/>
      <c r="C12" s="332"/>
      <c r="D12" s="332"/>
      <c r="E12" s="332"/>
      <c r="F12" s="332"/>
      <c r="G12" s="332"/>
      <c r="H12" s="332"/>
      <c r="I12" s="332"/>
      <c r="J12" s="332"/>
      <c r="K12" s="332"/>
      <c r="L12" s="332"/>
      <c r="M12" s="332"/>
      <c r="N12" s="332"/>
      <c r="O12" s="332"/>
      <c r="P12" s="332"/>
      <c r="Q12" s="332"/>
    </row>
    <row r="13" spans="1:26" ht="14.5" customHeight="1" x14ac:dyDescent="0.4">
      <c r="A13" s="335" t="s">
        <v>404</v>
      </c>
      <c r="B13" s="335"/>
      <c r="C13" s="335"/>
      <c r="D13" s="335"/>
      <c r="E13" s="335"/>
      <c r="F13" s="335"/>
      <c r="G13" s="335"/>
      <c r="H13" s="335"/>
      <c r="I13" s="335"/>
      <c r="J13" s="335"/>
      <c r="K13" s="335"/>
      <c r="L13" s="335"/>
      <c r="M13" s="335"/>
      <c r="N13" s="335"/>
      <c r="O13" s="335"/>
      <c r="P13" s="335"/>
      <c r="Q13" s="335"/>
    </row>
    <row r="14" spans="1:26" x14ac:dyDescent="0.4">
      <c r="A14" s="335"/>
      <c r="B14" s="335"/>
      <c r="C14" s="335"/>
      <c r="D14" s="335"/>
      <c r="E14" s="335"/>
      <c r="F14" s="335"/>
      <c r="G14" s="335"/>
      <c r="H14" s="335"/>
      <c r="I14" s="335"/>
      <c r="J14" s="335"/>
      <c r="K14" s="335"/>
      <c r="L14" s="335"/>
      <c r="M14" s="335"/>
      <c r="N14" s="335"/>
      <c r="O14" s="335"/>
      <c r="P14" s="335"/>
      <c r="Q14" s="335"/>
    </row>
    <row r="15" spans="1:26" ht="21" customHeight="1" x14ac:dyDescent="0.4">
      <c r="A15" s="335"/>
      <c r="B15" s="335"/>
      <c r="C15" s="335"/>
      <c r="D15" s="335"/>
      <c r="E15" s="335"/>
      <c r="F15" s="335"/>
      <c r="G15" s="335"/>
      <c r="H15" s="335"/>
      <c r="I15" s="335"/>
      <c r="J15" s="335"/>
      <c r="K15" s="335"/>
      <c r="L15" s="335"/>
      <c r="M15" s="335"/>
      <c r="N15" s="335"/>
      <c r="O15" s="335"/>
      <c r="P15" s="335"/>
      <c r="Q15" s="335"/>
    </row>
    <row r="16" spans="1:26" x14ac:dyDescent="0.4">
      <c r="A16" s="332" t="s">
        <v>309</v>
      </c>
      <c r="B16" s="332"/>
      <c r="C16" s="332"/>
      <c r="D16" s="17"/>
      <c r="E16" s="17"/>
      <c r="F16" s="17"/>
      <c r="G16" s="17"/>
      <c r="H16" s="17"/>
      <c r="I16" s="17"/>
      <c r="J16" s="17"/>
      <c r="K16" s="17"/>
      <c r="L16" s="17"/>
      <c r="M16" s="17"/>
      <c r="N16" s="17"/>
      <c r="O16" s="17"/>
      <c r="P16" s="17"/>
      <c r="Q16" s="17"/>
    </row>
    <row r="17" spans="1:17" ht="14.5" customHeight="1" x14ac:dyDescent="0.4">
      <c r="A17" s="20"/>
      <c r="B17" s="20"/>
      <c r="C17" s="20"/>
      <c r="D17" s="21"/>
      <c r="E17" s="21"/>
      <c r="F17" s="21"/>
      <c r="G17" s="21"/>
      <c r="H17" s="21"/>
      <c r="I17" s="21"/>
      <c r="J17" s="21"/>
      <c r="K17" s="21"/>
      <c r="L17" s="21"/>
      <c r="M17" s="21"/>
      <c r="N17" s="21"/>
      <c r="O17" s="21"/>
      <c r="P17" s="21"/>
      <c r="Q17" s="21"/>
    </row>
    <row r="18" spans="1:17" x14ac:dyDescent="0.4">
      <c r="A18" s="360" t="s">
        <v>431</v>
      </c>
      <c r="B18" s="360"/>
      <c r="C18" s="360"/>
      <c r="D18" s="360"/>
      <c r="E18" s="360"/>
      <c r="F18" s="360"/>
      <c r="G18" s="21"/>
      <c r="H18" s="21"/>
      <c r="I18" s="21"/>
      <c r="J18" s="21"/>
      <c r="K18" s="21"/>
      <c r="L18" s="21"/>
      <c r="M18" s="21"/>
      <c r="N18" s="21"/>
      <c r="O18" s="21"/>
      <c r="P18" s="21"/>
      <c r="Q18" s="21"/>
    </row>
    <row r="19" spans="1:17" x14ac:dyDescent="0.4">
      <c r="A19" s="122"/>
      <c r="B19" s="111">
        <v>2021</v>
      </c>
      <c r="C19" s="111">
        <v>2022</v>
      </c>
      <c r="D19" s="111">
        <v>2023</v>
      </c>
      <c r="E19" s="111">
        <v>2024</v>
      </c>
      <c r="F19" s="111">
        <v>2025</v>
      </c>
      <c r="K19" s="21"/>
      <c r="L19" s="21"/>
      <c r="M19" s="21"/>
      <c r="N19" s="21"/>
      <c r="O19" s="21"/>
      <c r="P19" s="21"/>
      <c r="Q19" s="21"/>
    </row>
    <row r="20" spans="1:17" ht="14.5" customHeight="1" x14ac:dyDescent="0.4">
      <c r="A20" s="135" t="s">
        <v>173</v>
      </c>
      <c r="B20" s="64">
        <v>601</v>
      </c>
      <c r="C20" s="64">
        <v>603</v>
      </c>
      <c r="D20" s="64">
        <v>600</v>
      </c>
      <c r="E20" s="64">
        <v>536</v>
      </c>
      <c r="F20" s="64">
        <v>546</v>
      </c>
      <c r="K20" s="21"/>
      <c r="L20" s="21"/>
      <c r="M20" s="21"/>
      <c r="N20" s="21"/>
      <c r="O20" s="21"/>
      <c r="P20" s="21"/>
      <c r="Q20" s="21"/>
    </row>
    <row r="21" spans="1:17" ht="14.5" customHeight="1" x14ac:dyDescent="0.4">
      <c r="A21" s="135" t="s">
        <v>174</v>
      </c>
      <c r="B21" s="64">
        <v>0</v>
      </c>
      <c r="C21" s="64">
        <v>0</v>
      </c>
      <c r="D21" s="64">
        <v>0</v>
      </c>
      <c r="E21" s="64">
        <v>0</v>
      </c>
      <c r="F21" s="64">
        <v>0</v>
      </c>
      <c r="K21" s="21"/>
      <c r="L21" s="21"/>
      <c r="M21" s="21"/>
      <c r="N21" s="21"/>
      <c r="O21" s="21"/>
      <c r="P21" s="21"/>
      <c r="Q21" s="21"/>
    </row>
    <row r="22" spans="1:17" ht="14.5" customHeight="1" x14ac:dyDescent="0.4">
      <c r="A22" s="66" t="s">
        <v>175</v>
      </c>
      <c r="B22" s="65">
        <v>0</v>
      </c>
      <c r="C22" s="65">
        <v>0</v>
      </c>
      <c r="D22" s="65">
        <v>0</v>
      </c>
      <c r="E22" s="65">
        <v>0</v>
      </c>
      <c r="F22" s="65">
        <v>0</v>
      </c>
      <c r="K22" s="21"/>
      <c r="L22" s="21"/>
      <c r="M22" s="21"/>
      <c r="N22" s="21"/>
      <c r="O22" s="21"/>
      <c r="P22" s="21"/>
      <c r="Q22" s="21"/>
    </row>
    <row r="23" spans="1:17" ht="59.5" customHeight="1" x14ac:dyDescent="0.4">
      <c r="A23" s="339" t="s">
        <v>489</v>
      </c>
      <c r="B23" s="335"/>
      <c r="C23" s="335"/>
      <c r="D23" s="335"/>
      <c r="E23" s="335"/>
      <c r="F23" s="335"/>
      <c r="G23" s="335"/>
      <c r="H23" s="335"/>
      <c r="I23" s="335"/>
      <c r="J23" s="335"/>
      <c r="K23" s="335"/>
      <c r="L23" s="335"/>
      <c r="M23" s="335"/>
      <c r="N23" s="335"/>
      <c r="O23" s="335"/>
      <c r="P23" s="335"/>
      <c r="Q23" s="335"/>
    </row>
    <row r="24" spans="1:17" ht="20.5" customHeight="1" x14ac:dyDescent="0.4">
      <c r="A24" s="116"/>
      <c r="B24" s="115">
        <v>2021</v>
      </c>
      <c r="C24" s="115">
        <v>2022</v>
      </c>
      <c r="D24" s="115">
        <v>2023</v>
      </c>
      <c r="E24" s="115">
        <v>2024</v>
      </c>
      <c r="F24" s="115">
        <v>2025</v>
      </c>
      <c r="K24" s="43"/>
      <c r="L24" s="43"/>
      <c r="M24" s="43"/>
      <c r="N24" s="43"/>
      <c r="O24" s="43"/>
    </row>
    <row r="25" spans="1:17" x14ac:dyDescent="0.4">
      <c r="A25" s="30" t="s">
        <v>176</v>
      </c>
      <c r="B25" s="42">
        <v>0.21</v>
      </c>
      <c r="C25" s="42">
        <v>0.28899999999999998</v>
      </c>
      <c r="D25" s="42">
        <v>0.155</v>
      </c>
      <c r="E25" s="42">
        <v>0.187</v>
      </c>
      <c r="F25" s="42">
        <v>0.113</v>
      </c>
      <c r="K25" s="43"/>
      <c r="L25" s="43"/>
      <c r="M25" s="43"/>
    </row>
    <row r="26" spans="1:17" x14ac:dyDescent="0.4">
      <c r="A26" s="390" t="s">
        <v>391</v>
      </c>
      <c r="B26" s="331"/>
      <c r="C26" s="331"/>
      <c r="D26" s="331"/>
      <c r="E26" s="331"/>
      <c r="F26" s="331"/>
      <c r="G26" s="331"/>
      <c r="H26" s="331"/>
      <c r="I26" s="331"/>
      <c r="J26" s="331"/>
      <c r="K26" s="331"/>
      <c r="L26" s="331"/>
      <c r="M26" s="331"/>
      <c r="N26" s="331"/>
      <c r="O26" s="331"/>
      <c r="P26" s="331"/>
      <c r="Q26" s="331"/>
    </row>
    <row r="27" spans="1:17" x14ac:dyDescent="0.4">
      <c r="A27" s="182"/>
      <c r="B27" s="181"/>
      <c r="C27" s="181"/>
      <c r="D27" s="181"/>
      <c r="E27" s="181"/>
      <c r="F27" s="181"/>
      <c r="G27" s="181"/>
      <c r="H27" s="181"/>
      <c r="I27" s="181"/>
      <c r="J27" s="181"/>
      <c r="K27" s="181"/>
      <c r="L27" s="181"/>
      <c r="M27" s="181"/>
      <c r="N27" s="181"/>
      <c r="O27" s="181"/>
      <c r="P27" s="181"/>
      <c r="Q27" s="181"/>
    </row>
    <row r="28" spans="1:17" x14ac:dyDescent="0.4">
      <c r="A28" s="116"/>
      <c r="B28" s="115">
        <v>2023</v>
      </c>
      <c r="C28" s="115">
        <v>2024</v>
      </c>
      <c r="D28" s="115">
        <v>2025</v>
      </c>
      <c r="E28" s="181"/>
      <c r="F28" s="181"/>
      <c r="G28" s="181"/>
      <c r="H28" s="181"/>
      <c r="I28" s="181"/>
      <c r="J28" s="181"/>
      <c r="K28" s="181"/>
      <c r="L28" s="181"/>
      <c r="M28" s="181"/>
      <c r="N28" s="181"/>
      <c r="O28" s="181"/>
      <c r="P28" s="181"/>
      <c r="Q28" s="181"/>
    </row>
    <row r="29" spans="1:17" x14ac:dyDescent="0.4">
      <c r="A29" s="177" t="s">
        <v>226</v>
      </c>
      <c r="B29" s="185">
        <v>8.4000000000000005E-2</v>
      </c>
      <c r="C29" s="42">
        <v>5.8999999999999997E-2</v>
      </c>
      <c r="D29" s="42">
        <v>5.5E-2</v>
      </c>
      <c r="E29" s="181"/>
      <c r="F29" s="181"/>
      <c r="G29" s="181"/>
      <c r="H29" s="181"/>
      <c r="I29" s="181"/>
      <c r="J29" s="181"/>
      <c r="K29" s="181"/>
      <c r="L29" s="181"/>
      <c r="M29" s="181"/>
      <c r="N29" s="181"/>
      <c r="O29" s="181"/>
      <c r="P29" s="181"/>
      <c r="Q29" s="181"/>
    </row>
    <row r="30" spans="1:17" x14ac:dyDescent="0.4">
      <c r="A30" s="177" t="s">
        <v>227</v>
      </c>
      <c r="B30" s="185">
        <v>7.0999999999999994E-2</v>
      </c>
      <c r="C30" s="42">
        <v>0.128</v>
      </c>
      <c r="D30" s="42">
        <v>5.8000000000000003E-2</v>
      </c>
      <c r="E30" s="181"/>
      <c r="F30" s="181"/>
      <c r="G30" s="181"/>
      <c r="H30" s="181"/>
      <c r="I30" s="181"/>
      <c r="J30" s="181"/>
      <c r="K30" s="181"/>
      <c r="L30" s="181"/>
      <c r="M30" s="181"/>
      <c r="N30" s="181"/>
      <c r="O30" s="181"/>
      <c r="P30" s="181"/>
      <c r="Q30" s="181"/>
    </row>
    <row r="31" spans="1:17" x14ac:dyDescent="0.4">
      <c r="A31" s="178" t="s">
        <v>273</v>
      </c>
      <c r="B31" s="185">
        <v>0.155</v>
      </c>
      <c r="C31" s="42">
        <f>SUM(C29:C30)</f>
        <v>0.187</v>
      </c>
      <c r="D31" s="287">
        <f>D29+D30</f>
        <v>0.113</v>
      </c>
      <c r="E31" s="181"/>
      <c r="F31" s="181"/>
      <c r="G31" s="181"/>
      <c r="H31" s="181"/>
      <c r="I31" s="181"/>
      <c r="J31" s="181"/>
      <c r="K31" s="181"/>
      <c r="L31" s="181"/>
      <c r="M31" s="181"/>
      <c r="N31" s="181"/>
      <c r="O31" s="181"/>
      <c r="P31" s="181"/>
      <c r="Q31" s="181"/>
    </row>
    <row r="32" spans="1:17" ht="68.5" customHeight="1" x14ac:dyDescent="0.4">
      <c r="A32" s="339" t="s">
        <v>405</v>
      </c>
      <c r="B32" s="339"/>
      <c r="C32" s="339"/>
      <c r="D32" s="339"/>
      <c r="E32" s="339"/>
      <c r="F32" s="339"/>
      <c r="G32" s="339"/>
      <c r="H32" s="339"/>
      <c r="I32" s="339"/>
      <c r="J32" s="339"/>
      <c r="K32" s="339"/>
      <c r="L32" s="339"/>
      <c r="M32" s="339"/>
      <c r="N32" s="339"/>
      <c r="O32" s="339"/>
      <c r="P32" s="339"/>
      <c r="Q32" s="339"/>
    </row>
    <row r="33" spans="1:28" x14ac:dyDescent="0.4">
      <c r="A33" s="26"/>
    </row>
    <row r="36" spans="1:28" ht="10.5" customHeight="1" x14ac:dyDescent="0.4">
      <c r="A36" s="23"/>
      <c r="B36" s="21"/>
      <c r="C36" s="21"/>
      <c r="D36" s="21"/>
      <c r="E36" s="21"/>
      <c r="F36" s="21"/>
      <c r="G36" s="21"/>
      <c r="H36" s="21"/>
      <c r="I36" s="21"/>
      <c r="J36" s="21"/>
      <c r="K36" s="21"/>
      <c r="L36" s="21"/>
      <c r="M36" s="21"/>
    </row>
    <row r="37" spans="1:28" hidden="1" x14ac:dyDescent="0.4"/>
    <row r="38" spans="1:28" hidden="1" x14ac:dyDescent="0.4">
      <c r="A38" s="41"/>
      <c r="B38" s="41"/>
      <c r="C38" s="41"/>
      <c r="D38" s="41"/>
      <c r="E38" s="41"/>
      <c r="F38" s="41"/>
      <c r="G38" s="41"/>
      <c r="H38" s="41"/>
      <c r="I38" s="41"/>
      <c r="J38" s="41"/>
      <c r="K38" s="41"/>
      <c r="L38" s="41"/>
      <c r="M38" s="41"/>
    </row>
    <row r="39" spans="1:28" ht="13" hidden="1" customHeight="1" x14ac:dyDescent="0.4">
      <c r="B39" s="3"/>
      <c r="C39" s="3"/>
      <c r="D39" s="3"/>
      <c r="E39" s="3"/>
      <c r="F39" s="3"/>
      <c r="G39" s="3"/>
      <c r="H39" s="3"/>
      <c r="I39" s="3"/>
      <c r="J39" s="3"/>
      <c r="K39" s="3"/>
      <c r="L39" s="3"/>
      <c r="M39" s="3"/>
    </row>
    <row r="40" spans="1:28" ht="14.5" hidden="1" customHeight="1" x14ac:dyDescent="0.4">
      <c r="A40" s="3"/>
      <c r="B40" s="44"/>
      <c r="C40" s="44"/>
      <c r="D40" s="44"/>
      <c r="E40" s="44"/>
      <c r="F40" s="44"/>
      <c r="G40" s="44"/>
      <c r="H40" s="44"/>
      <c r="I40" s="44"/>
      <c r="J40" s="44"/>
      <c r="K40" s="44"/>
      <c r="L40" s="44"/>
      <c r="M40" s="44"/>
    </row>
    <row r="41" spans="1:28" ht="12.65" hidden="1" customHeight="1" x14ac:dyDescent="0.4">
      <c r="A41" s="23"/>
      <c r="B41" s="23"/>
      <c r="C41" s="23"/>
      <c r="D41" s="23"/>
      <c r="E41" s="23"/>
      <c r="F41" s="23"/>
      <c r="G41" s="23"/>
      <c r="H41" s="23"/>
      <c r="I41" s="23"/>
      <c r="J41" s="23"/>
      <c r="K41" s="23"/>
      <c r="L41" s="23"/>
      <c r="M41" s="23"/>
    </row>
    <row r="42" spans="1:28" hidden="1" x14ac:dyDescent="0.4"/>
    <row r="43" spans="1:28" ht="55" customHeight="1" x14ac:dyDescent="0.4"/>
    <row r="44" spans="1:28" ht="29.15" x14ac:dyDescent="0.4">
      <c r="A44" s="122" t="s">
        <v>274</v>
      </c>
      <c r="B44" s="123">
        <v>2023</v>
      </c>
      <c r="C44" s="123">
        <v>2024</v>
      </c>
      <c r="D44" s="123">
        <v>2025</v>
      </c>
    </row>
    <row r="45" spans="1:28" x14ac:dyDescent="0.4">
      <c r="A45" s="10" t="s">
        <v>121</v>
      </c>
      <c r="B45" s="267">
        <v>7.7</v>
      </c>
      <c r="C45" s="267">
        <v>7.8</v>
      </c>
      <c r="D45" s="267">
        <v>8.3000000000000007</v>
      </c>
    </row>
    <row r="46" spans="1:28" x14ac:dyDescent="0.4">
      <c r="A46" s="10" t="s">
        <v>120</v>
      </c>
      <c r="B46" s="267">
        <v>7.9</v>
      </c>
      <c r="C46" s="267">
        <v>8.6</v>
      </c>
      <c r="D46" s="267">
        <v>8.1</v>
      </c>
    </row>
    <row r="48" spans="1:28" ht="23.5" customHeight="1" x14ac:dyDescent="0.4">
      <c r="A48" s="360" t="s">
        <v>353</v>
      </c>
      <c r="B48" s="360"/>
      <c r="C48" s="360"/>
      <c r="D48" s="360"/>
      <c r="E48" s="360"/>
      <c r="F48" s="360"/>
      <c r="G48" s="360"/>
      <c r="H48" s="360"/>
      <c r="I48" s="360"/>
      <c r="J48" s="360"/>
      <c r="K48" s="360"/>
      <c r="L48" s="360"/>
      <c r="M48" s="360"/>
      <c r="N48" s="360"/>
      <c r="O48" s="360"/>
      <c r="P48" s="360"/>
      <c r="T48" s="44"/>
      <c r="U48" s="44"/>
      <c r="V48" s="44"/>
      <c r="W48" s="44"/>
      <c r="X48" s="44"/>
      <c r="Y48" s="44"/>
      <c r="Z48" s="3"/>
      <c r="AA48" s="3"/>
      <c r="AB48" s="3"/>
    </row>
    <row r="49" spans="1:33" x14ac:dyDescent="0.4">
      <c r="A49" s="124"/>
      <c r="B49" s="364">
        <v>2021</v>
      </c>
      <c r="C49" s="364"/>
      <c r="D49" s="364"/>
      <c r="E49" s="362">
        <v>2022</v>
      </c>
      <c r="F49" s="363"/>
      <c r="G49" s="366"/>
      <c r="H49" s="362">
        <v>2023</v>
      </c>
      <c r="I49" s="363"/>
      <c r="J49" s="366"/>
      <c r="K49" s="362">
        <v>2024</v>
      </c>
      <c r="L49" s="363"/>
      <c r="M49" s="366"/>
      <c r="N49" s="364">
        <v>2025</v>
      </c>
      <c r="O49" s="364"/>
      <c r="P49" s="364"/>
    </row>
    <row r="50" spans="1:33" s="3" customFormat="1" x14ac:dyDescent="0.4">
      <c r="A50" s="92" t="s">
        <v>177</v>
      </c>
      <c r="B50" s="62" t="s">
        <v>178</v>
      </c>
      <c r="C50" s="62" t="s">
        <v>121</v>
      </c>
      <c r="D50" s="36" t="s">
        <v>36</v>
      </c>
      <c r="E50" s="62" t="s">
        <v>178</v>
      </c>
      <c r="F50" s="62" t="s">
        <v>121</v>
      </c>
      <c r="G50" s="36" t="s">
        <v>36</v>
      </c>
      <c r="H50" s="62" t="s">
        <v>178</v>
      </c>
      <c r="I50" s="62" t="s">
        <v>121</v>
      </c>
      <c r="J50" s="36" t="s">
        <v>36</v>
      </c>
      <c r="K50" s="62" t="s">
        <v>178</v>
      </c>
      <c r="L50" s="62" t="s">
        <v>121</v>
      </c>
      <c r="M50" s="36" t="s">
        <v>36</v>
      </c>
      <c r="N50" s="62" t="s">
        <v>178</v>
      </c>
      <c r="O50" s="62" t="s">
        <v>121</v>
      </c>
      <c r="P50" s="36" t="s">
        <v>36</v>
      </c>
      <c r="Q50" s="1"/>
      <c r="R50" s="1"/>
      <c r="S50" s="1"/>
    </row>
    <row r="51" spans="1:33" x14ac:dyDescent="0.4">
      <c r="A51" s="33" t="s">
        <v>179</v>
      </c>
      <c r="B51" s="67">
        <v>314</v>
      </c>
      <c r="C51" s="67">
        <v>279</v>
      </c>
      <c r="D51" s="32">
        <v>593</v>
      </c>
      <c r="E51" s="50">
        <v>317</v>
      </c>
      <c r="F51" s="50">
        <v>274</v>
      </c>
      <c r="G51" s="50">
        <v>591</v>
      </c>
      <c r="H51" s="50">
        <v>307</v>
      </c>
      <c r="I51" s="50">
        <v>270</v>
      </c>
      <c r="J51" s="50">
        <f>H51+I51</f>
        <v>577</v>
      </c>
      <c r="K51" s="50">
        <v>278</v>
      </c>
      <c r="L51" s="50">
        <v>244</v>
      </c>
      <c r="M51" s="50">
        <f>SUM(K51:L51)</f>
        <v>522</v>
      </c>
      <c r="N51" s="50">
        <v>278</v>
      </c>
      <c r="O51" s="50">
        <v>247</v>
      </c>
      <c r="P51" s="50">
        <v>525</v>
      </c>
    </row>
    <row r="52" spans="1:33" x14ac:dyDescent="0.4">
      <c r="A52" s="33" t="s">
        <v>180</v>
      </c>
      <c r="B52" s="67">
        <v>6</v>
      </c>
      <c r="C52" s="67">
        <v>2</v>
      </c>
      <c r="D52" s="32">
        <v>8</v>
      </c>
      <c r="E52" s="50">
        <v>6</v>
      </c>
      <c r="F52" s="50">
        <v>6</v>
      </c>
      <c r="G52" s="50">
        <v>12</v>
      </c>
      <c r="H52" s="50">
        <v>9</v>
      </c>
      <c r="I52" s="50">
        <v>14</v>
      </c>
      <c r="J52" s="50">
        <f>H52+I52</f>
        <v>23</v>
      </c>
      <c r="K52" s="50">
        <v>7</v>
      </c>
      <c r="L52" s="50">
        <v>7</v>
      </c>
      <c r="M52" s="50">
        <f>SUM(K52:L52)</f>
        <v>14</v>
      </c>
      <c r="N52" s="50">
        <v>14</v>
      </c>
      <c r="O52" s="50">
        <v>7</v>
      </c>
      <c r="P52" s="50">
        <v>21</v>
      </c>
    </row>
    <row r="53" spans="1:33" x14ac:dyDescent="0.4">
      <c r="A53" s="68" t="s">
        <v>36</v>
      </c>
      <c r="B53" s="69">
        <v>320</v>
      </c>
      <c r="C53" s="69">
        <v>281</v>
      </c>
      <c r="D53" s="70">
        <v>601</v>
      </c>
      <c r="E53" s="71">
        <v>323</v>
      </c>
      <c r="F53" s="71">
        <v>280</v>
      </c>
      <c r="G53" s="71">
        <v>603</v>
      </c>
      <c r="H53" s="71">
        <f>H51+H52</f>
        <v>316</v>
      </c>
      <c r="I53" s="71">
        <f>I51+I52</f>
        <v>284</v>
      </c>
      <c r="J53" s="71">
        <f>H53+I53</f>
        <v>600</v>
      </c>
      <c r="K53" s="76">
        <f>K51+K52</f>
        <v>285</v>
      </c>
      <c r="L53" s="76">
        <f>L51+L52</f>
        <v>251</v>
      </c>
      <c r="M53" s="76">
        <f>K53+L53</f>
        <v>536</v>
      </c>
      <c r="N53" s="76">
        <v>292</v>
      </c>
      <c r="O53" s="76">
        <v>254</v>
      </c>
      <c r="P53" s="76">
        <v>546</v>
      </c>
    </row>
    <row r="54" spans="1:33" x14ac:dyDescent="0.4">
      <c r="A54" s="2"/>
      <c r="B54" s="40"/>
      <c r="C54" s="40"/>
      <c r="D54" s="45"/>
      <c r="E54" s="40"/>
      <c r="F54" s="40"/>
      <c r="G54" s="45"/>
      <c r="H54" s="40"/>
      <c r="I54" s="40"/>
      <c r="J54" s="45"/>
      <c r="K54" s="40"/>
      <c r="L54" s="40"/>
      <c r="M54" s="45"/>
      <c r="N54" s="40"/>
      <c r="O54" s="40"/>
      <c r="P54" s="45"/>
      <c r="Q54" s="40"/>
      <c r="R54" s="40"/>
      <c r="S54" s="45"/>
    </row>
    <row r="55" spans="1:33" ht="20.5" customHeight="1" x14ac:dyDescent="0.4">
      <c r="A55" s="360" t="s">
        <v>352</v>
      </c>
      <c r="B55" s="360"/>
      <c r="C55" s="360"/>
      <c r="D55" s="360"/>
      <c r="E55" s="360"/>
      <c r="F55" s="360"/>
      <c r="G55" s="360"/>
      <c r="H55" s="360"/>
      <c r="I55" s="360"/>
      <c r="J55" s="360"/>
      <c r="K55" s="360"/>
      <c r="L55" s="360"/>
      <c r="M55" s="360"/>
      <c r="N55" s="360"/>
      <c r="O55" s="360"/>
      <c r="P55" s="360"/>
      <c r="Q55" s="360"/>
      <c r="R55" s="360"/>
      <c r="S55" s="360"/>
      <c r="T55" s="360"/>
      <c r="U55" s="360"/>
      <c r="Z55" s="44"/>
      <c r="AA55" s="44"/>
      <c r="AB55" s="44"/>
      <c r="AC55" s="44"/>
      <c r="AD55" s="44"/>
      <c r="AE55" s="44"/>
      <c r="AF55" s="44"/>
      <c r="AG55" s="44"/>
    </row>
    <row r="56" spans="1:33" x14ac:dyDescent="0.4">
      <c r="A56" s="124"/>
      <c r="B56" s="362">
        <v>2021</v>
      </c>
      <c r="C56" s="363"/>
      <c r="D56" s="363"/>
      <c r="E56" s="366"/>
      <c r="F56" s="362">
        <v>2022</v>
      </c>
      <c r="G56" s="363"/>
      <c r="H56" s="363"/>
      <c r="I56" s="366"/>
      <c r="J56" s="362">
        <v>2023</v>
      </c>
      <c r="K56" s="363"/>
      <c r="L56" s="363"/>
      <c r="M56" s="366"/>
      <c r="N56" s="362">
        <v>2024</v>
      </c>
      <c r="O56" s="363"/>
      <c r="P56" s="363"/>
      <c r="Q56" s="366"/>
      <c r="R56" s="364">
        <v>2025</v>
      </c>
      <c r="S56" s="364"/>
      <c r="T56" s="364"/>
      <c r="U56" s="364"/>
    </row>
    <row r="57" spans="1:33" s="3" customFormat="1" x14ac:dyDescent="0.4">
      <c r="A57" s="92" t="s">
        <v>177</v>
      </c>
      <c r="B57" s="62" t="s">
        <v>181</v>
      </c>
      <c r="C57" s="62" t="s">
        <v>182</v>
      </c>
      <c r="D57" s="62" t="s">
        <v>183</v>
      </c>
      <c r="E57" s="62" t="s">
        <v>36</v>
      </c>
      <c r="F57" s="62" t="s">
        <v>181</v>
      </c>
      <c r="G57" s="62" t="s">
        <v>182</v>
      </c>
      <c r="H57" s="62" t="s">
        <v>183</v>
      </c>
      <c r="I57" s="62" t="s">
        <v>36</v>
      </c>
      <c r="J57" s="62" t="s">
        <v>181</v>
      </c>
      <c r="K57" s="62" t="s">
        <v>182</v>
      </c>
      <c r="L57" s="62" t="s">
        <v>183</v>
      </c>
      <c r="M57" s="62" t="s">
        <v>36</v>
      </c>
      <c r="N57" s="62" t="s">
        <v>181</v>
      </c>
      <c r="O57" s="62" t="s">
        <v>182</v>
      </c>
      <c r="P57" s="62" t="s">
        <v>183</v>
      </c>
      <c r="Q57" s="62" t="s">
        <v>36</v>
      </c>
      <c r="R57" s="62" t="s">
        <v>181</v>
      </c>
      <c r="S57" s="62" t="s">
        <v>182</v>
      </c>
      <c r="T57" s="62" t="s">
        <v>183</v>
      </c>
      <c r="U57" s="62" t="s">
        <v>36</v>
      </c>
      <c r="V57" s="1"/>
      <c r="W57" s="1"/>
      <c r="X57" s="1"/>
      <c r="Y57" s="1"/>
    </row>
    <row r="58" spans="1:33" x14ac:dyDescent="0.4">
      <c r="A58" s="33" t="s">
        <v>179</v>
      </c>
      <c r="B58" s="67">
        <v>508</v>
      </c>
      <c r="C58" s="32">
        <v>27</v>
      </c>
      <c r="D58" s="67">
        <v>58</v>
      </c>
      <c r="E58" s="32">
        <v>593</v>
      </c>
      <c r="F58" s="67">
        <v>523</v>
      </c>
      <c r="G58" s="67">
        <v>29</v>
      </c>
      <c r="H58" s="67">
        <v>39</v>
      </c>
      <c r="I58" s="67">
        <v>591</v>
      </c>
      <c r="J58" s="67">
        <v>535</v>
      </c>
      <c r="K58" s="67">
        <v>3</v>
      </c>
      <c r="L58" s="67">
        <f>33+5+1</f>
        <v>39</v>
      </c>
      <c r="M58" s="67">
        <f>SUM(J58:L58)</f>
        <v>577</v>
      </c>
      <c r="N58" s="67">
        <v>487</v>
      </c>
      <c r="O58" s="67">
        <v>0</v>
      </c>
      <c r="P58" s="67">
        <v>35</v>
      </c>
      <c r="Q58" s="67">
        <f>SUM(N58:P58)</f>
        <v>522</v>
      </c>
      <c r="R58" s="67">
        <v>492</v>
      </c>
      <c r="S58" s="67">
        <v>0</v>
      </c>
      <c r="T58" s="67">
        <v>33</v>
      </c>
      <c r="U58" s="67">
        <v>525</v>
      </c>
    </row>
    <row r="59" spans="1:33" x14ac:dyDescent="0.4">
      <c r="A59" s="33" t="s">
        <v>180</v>
      </c>
      <c r="B59" s="67">
        <v>6</v>
      </c>
      <c r="C59" s="32">
        <v>0</v>
      </c>
      <c r="D59" s="67">
        <v>2</v>
      </c>
      <c r="E59" s="32">
        <v>8</v>
      </c>
      <c r="F59" s="67">
        <v>12</v>
      </c>
      <c r="G59" s="67">
        <v>0</v>
      </c>
      <c r="H59" s="67">
        <v>0</v>
      </c>
      <c r="I59" s="67">
        <v>12</v>
      </c>
      <c r="J59" s="67">
        <v>21</v>
      </c>
      <c r="K59" s="67">
        <v>0</v>
      </c>
      <c r="L59" s="67">
        <v>2</v>
      </c>
      <c r="M59" s="67">
        <f>SUM(J59:L59)</f>
        <v>23</v>
      </c>
      <c r="N59" s="67">
        <v>13</v>
      </c>
      <c r="O59" s="67">
        <v>0</v>
      </c>
      <c r="P59" s="67">
        <v>1</v>
      </c>
      <c r="Q59" s="67">
        <f>SUM(N59:P59)</f>
        <v>14</v>
      </c>
      <c r="R59" s="67">
        <v>20</v>
      </c>
      <c r="S59" s="67">
        <v>0</v>
      </c>
      <c r="T59" s="67">
        <v>1</v>
      </c>
      <c r="U59" s="67">
        <v>21</v>
      </c>
    </row>
    <row r="60" spans="1:33" x14ac:dyDescent="0.4">
      <c r="A60" s="68" t="s">
        <v>36</v>
      </c>
      <c r="B60" s="70">
        <f t="shared" ref="B60:E60" si="0">SUM(B58:B59)</f>
        <v>514</v>
      </c>
      <c r="C60" s="70">
        <f t="shared" si="0"/>
        <v>27</v>
      </c>
      <c r="D60" s="70">
        <f t="shared" si="0"/>
        <v>60</v>
      </c>
      <c r="E60" s="70">
        <f t="shared" si="0"/>
        <v>601</v>
      </c>
      <c r="F60" s="70">
        <v>535</v>
      </c>
      <c r="G60" s="70">
        <v>29</v>
      </c>
      <c r="H60" s="70">
        <v>39</v>
      </c>
      <c r="I60" s="70">
        <v>603</v>
      </c>
      <c r="J60" s="70">
        <f>SUM(J58:J59)</f>
        <v>556</v>
      </c>
      <c r="K60" s="70">
        <f>SUM(K58:K59)</f>
        <v>3</v>
      </c>
      <c r="L60" s="70">
        <f>SUM(L58:L59)</f>
        <v>41</v>
      </c>
      <c r="M60" s="70">
        <f>SUM(J60:L60)</f>
        <v>600</v>
      </c>
      <c r="N60" s="70">
        <f>SUM(N58:N59)</f>
        <v>500</v>
      </c>
      <c r="O60" s="70">
        <f>SUM(O58:O59)</f>
        <v>0</v>
      </c>
      <c r="P60" s="70">
        <f>SUM(P58:P59)</f>
        <v>36</v>
      </c>
      <c r="Q60" s="70">
        <f>SUM(N60:P60)</f>
        <v>536</v>
      </c>
      <c r="R60" s="70">
        <v>512</v>
      </c>
      <c r="S60" s="70">
        <v>0</v>
      </c>
      <c r="T60" s="70">
        <v>34</v>
      </c>
      <c r="U60" s="70">
        <v>546</v>
      </c>
    </row>
    <row r="62" spans="1:33" ht="14.5" customHeight="1" x14ac:dyDescent="0.4">
      <c r="A62" s="360" t="s">
        <v>351</v>
      </c>
      <c r="B62" s="360"/>
      <c r="C62" s="360"/>
      <c r="D62" s="360"/>
      <c r="E62" s="360"/>
      <c r="F62" s="360"/>
      <c r="G62" s="360"/>
      <c r="H62" s="360"/>
      <c r="I62" s="360"/>
      <c r="J62" s="360"/>
      <c r="K62" s="360"/>
      <c r="L62" s="360"/>
      <c r="M62" s="360"/>
      <c r="N62" s="360"/>
      <c r="O62" s="360"/>
      <c r="P62" s="360"/>
      <c r="T62" s="44"/>
      <c r="U62" s="44"/>
      <c r="V62" s="44"/>
      <c r="W62" s="44"/>
      <c r="X62" s="44"/>
      <c r="Y62" s="44"/>
      <c r="Z62" s="3"/>
      <c r="AA62" s="3"/>
      <c r="AB62" s="3"/>
      <c r="AC62" s="3"/>
      <c r="AD62" s="3"/>
    </row>
    <row r="63" spans="1:33" x14ac:dyDescent="0.4">
      <c r="A63" s="125"/>
      <c r="B63" s="418">
        <v>2021</v>
      </c>
      <c r="C63" s="419"/>
      <c r="D63" s="420"/>
      <c r="E63" s="418">
        <v>2022</v>
      </c>
      <c r="F63" s="419"/>
      <c r="G63" s="420"/>
      <c r="H63" s="418">
        <v>2023</v>
      </c>
      <c r="I63" s="419"/>
      <c r="J63" s="420"/>
      <c r="K63" s="418">
        <v>2024</v>
      </c>
      <c r="L63" s="419"/>
      <c r="M63" s="420"/>
      <c r="N63" s="429">
        <v>2025</v>
      </c>
      <c r="O63" s="429"/>
      <c r="P63" s="429"/>
    </row>
    <row r="64" spans="1:33" s="3" customFormat="1" x14ac:dyDescent="0.4">
      <c r="A64" s="92" t="s">
        <v>177</v>
      </c>
      <c r="B64" s="62" t="s">
        <v>178</v>
      </c>
      <c r="C64" s="62" t="s">
        <v>121</v>
      </c>
      <c r="D64" s="36" t="s">
        <v>36</v>
      </c>
      <c r="E64" s="62" t="s">
        <v>178</v>
      </c>
      <c r="F64" s="62" t="s">
        <v>121</v>
      </c>
      <c r="G64" s="36" t="s">
        <v>36</v>
      </c>
      <c r="H64" s="62" t="s">
        <v>178</v>
      </c>
      <c r="I64" s="62" t="s">
        <v>121</v>
      </c>
      <c r="J64" s="131" t="s">
        <v>36</v>
      </c>
      <c r="K64" s="62" t="s">
        <v>178</v>
      </c>
      <c r="L64" s="62" t="s">
        <v>121</v>
      </c>
      <c r="M64" s="36" t="s">
        <v>36</v>
      </c>
      <c r="N64" s="62" t="s">
        <v>178</v>
      </c>
      <c r="O64" s="62" t="s">
        <v>121</v>
      </c>
      <c r="P64" s="36" t="s">
        <v>36</v>
      </c>
      <c r="Q64" s="1"/>
      <c r="R64" s="1"/>
      <c r="S64" s="1"/>
    </row>
    <row r="65" spans="1:25" x14ac:dyDescent="0.4">
      <c r="A65" s="30" t="s">
        <v>186</v>
      </c>
      <c r="B65" s="67">
        <v>291</v>
      </c>
      <c r="C65" s="67">
        <v>275</v>
      </c>
      <c r="D65" s="32">
        <v>566</v>
      </c>
      <c r="E65" s="50">
        <v>295</v>
      </c>
      <c r="F65" s="50">
        <v>275</v>
      </c>
      <c r="G65" s="50">
        <v>570</v>
      </c>
      <c r="H65" s="50">
        <v>299</v>
      </c>
      <c r="I65" s="50">
        <v>282</v>
      </c>
      <c r="J65" s="264">
        <f>SUM(H65:I65)</f>
        <v>581</v>
      </c>
      <c r="K65" s="50">
        <v>269</v>
      </c>
      <c r="L65" s="50">
        <v>247</v>
      </c>
      <c r="M65" s="50">
        <f>SUM(K65:L65)</f>
        <v>516</v>
      </c>
      <c r="N65" s="50">
        <v>277</v>
      </c>
      <c r="O65" s="50">
        <v>250</v>
      </c>
      <c r="P65" s="50">
        <v>527</v>
      </c>
    </row>
    <row r="66" spans="1:25" x14ac:dyDescent="0.4">
      <c r="A66" s="30" t="s">
        <v>187</v>
      </c>
      <c r="B66" s="67">
        <v>29</v>
      </c>
      <c r="C66" s="67">
        <v>6</v>
      </c>
      <c r="D66" s="32">
        <v>35</v>
      </c>
      <c r="E66" s="50">
        <v>28</v>
      </c>
      <c r="F66" s="50">
        <v>5</v>
      </c>
      <c r="G66" s="50">
        <v>33</v>
      </c>
      <c r="H66" s="50">
        <v>17</v>
      </c>
      <c r="I66" s="50">
        <v>2</v>
      </c>
      <c r="J66" s="264">
        <f>SUM(H66:I66)</f>
        <v>19</v>
      </c>
      <c r="K66" s="50">
        <v>16</v>
      </c>
      <c r="L66" s="50">
        <v>4</v>
      </c>
      <c r="M66" s="50">
        <f>SUM(K66:L66)</f>
        <v>20</v>
      </c>
      <c r="N66" s="50">
        <v>15</v>
      </c>
      <c r="O66" s="50">
        <v>4</v>
      </c>
      <c r="P66" s="50">
        <v>19</v>
      </c>
    </row>
    <row r="67" spans="1:25" x14ac:dyDescent="0.4">
      <c r="A67" s="68" t="s">
        <v>36</v>
      </c>
      <c r="B67" s="69">
        <v>320</v>
      </c>
      <c r="C67" s="69">
        <v>281</v>
      </c>
      <c r="D67" s="70">
        <v>601</v>
      </c>
      <c r="E67" s="72">
        <v>323</v>
      </c>
      <c r="F67" s="72">
        <v>280</v>
      </c>
      <c r="G67" s="72">
        <v>603</v>
      </c>
      <c r="H67" s="72">
        <f>SUM(H65:H66)</f>
        <v>316</v>
      </c>
      <c r="I67" s="72">
        <f>SUM(I65:I66)</f>
        <v>284</v>
      </c>
      <c r="J67" s="72">
        <f>SUM(J65:J66)</f>
        <v>600</v>
      </c>
      <c r="K67" s="76">
        <f t="shared" ref="K67:M67" si="1">SUM(K65:K66)</f>
        <v>285</v>
      </c>
      <c r="L67" s="76">
        <f t="shared" si="1"/>
        <v>251</v>
      </c>
      <c r="M67" s="76">
        <f t="shared" si="1"/>
        <v>536</v>
      </c>
      <c r="N67" s="76">
        <v>292</v>
      </c>
      <c r="O67" s="76">
        <v>254</v>
      </c>
      <c r="P67" s="76">
        <v>546</v>
      </c>
    </row>
    <row r="69" spans="1:25" ht="14.5" customHeight="1" x14ac:dyDescent="0.4">
      <c r="A69" s="360" t="s">
        <v>347</v>
      </c>
      <c r="B69" s="360"/>
      <c r="C69" s="360"/>
      <c r="D69" s="360"/>
      <c r="E69" s="360"/>
      <c r="F69" s="360"/>
      <c r="G69" s="360"/>
      <c r="H69" s="360"/>
      <c r="I69" s="360"/>
      <c r="J69" s="360"/>
      <c r="K69" s="360"/>
      <c r="L69" s="360"/>
      <c r="M69" s="360"/>
      <c r="N69" s="360"/>
      <c r="O69" s="360"/>
      <c r="P69" s="360"/>
      <c r="Q69" s="44"/>
      <c r="R69" s="44"/>
      <c r="S69" s="44"/>
      <c r="T69" s="44"/>
      <c r="U69" s="44"/>
      <c r="V69" s="44"/>
      <c r="W69" s="44"/>
      <c r="X69" s="44"/>
      <c r="Y69" s="44"/>
    </row>
    <row r="70" spans="1:25" x14ac:dyDescent="0.4">
      <c r="A70" s="125"/>
      <c r="B70" s="393">
        <v>2021</v>
      </c>
      <c r="C70" s="394"/>
      <c r="D70" s="395"/>
      <c r="E70" s="393">
        <v>2022</v>
      </c>
      <c r="F70" s="394"/>
      <c r="G70" s="395"/>
      <c r="H70" s="393">
        <v>2023</v>
      </c>
      <c r="I70" s="394"/>
      <c r="J70" s="395"/>
      <c r="K70" s="393">
        <v>2024</v>
      </c>
      <c r="L70" s="394"/>
      <c r="M70" s="395"/>
      <c r="N70" s="391">
        <v>2025</v>
      </c>
      <c r="O70" s="391"/>
      <c r="P70" s="391"/>
      <c r="Q70" s="44"/>
      <c r="R70" s="44"/>
      <c r="S70" s="44"/>
    </row>
    <row r="71" spans="1:25" x14ac:dyDescent="0.4">
      <c r="A71" s="63" t="s">
        <v>185</v>
      </c>
      <c r="B71" s="51" t="s">
        <v>120</v>
      </c>
      <c r="C71" s="51" t="s">
        <v>121</v>
      </c>
      <c r="D71" s="51" t="s">
        <v>36</v>
      </c>
      <c r="E71" s="51" t="s">
        <v>120</v>
      </c>
      <c r="F71" s="51" t="s">
        <v>121</v>
      </c>
      <c r="G71" s="51" t="s">
        <v>36</v>
      </c>
      <c r="H71" s="51" t="s">
        <v>120</v>
      </c>
      <c r="I71" s="51" t="s">
        <v>121</v>
      </c>
      <c r="J71" s="51" t="s">
        <v>36</v>
      </c>
      <c r="K71" s="51" t="s">
        <v>120</v>
      </c>
      <c r="L71" s="51" t="s">
        <v>121</v>
      </c>
      <c r="M71" s="51" t="s">
        <v>36</v>
      </c>
      <c r="N71" s="51" t="s">
        <v>120</v>
      </c>
      <c r="O71" s="51" t="s">
        <v>121</v>
      </c>
      <c r="P71" s="51" t="s">
        <v>36</v>
      </c>
      <c r="Q71" s="44"/>
      <c r="R71" s="44"/>
      <c r="S71" s="44"/>
    </row>
    <row r="72" spans="1:25" x14ac:dyDescent="0.4">
      <c r="A72" s="30" t="s">
        <v>186</v>
      </c>
      <c r="B72" s="59">
        <v>6</v>
      </c>
      <c r="C72" s="59">
        <v>2</v>
      </c>
      <c r="D72" s="59">
        <v>8</v>
      </c>
      <c r="E72" s="59">
        <v>6</v>
      </c>
      <c r="F72" s="59">
        <v>6</v>
      </c>
      <c r="G72" s="59">
        <v>12</v>
      </c>
      <c r="H72" s="59">
        <v>9</v>
      </c>
      <c r="I72" s="59">
        <v>14</v>
      </c>
      <c r="J72" s="59">
        <f>SUM(H72:I72)</f>
        <v>23</v>
      </c>
      <c r="K72" s="59">
        <v>7</v>
      </c>
      <c r="L72" s="59">
        <v>6</v>
      </c>
      <c r="M72" s="59">
        <f>SUM(K72:L72)</f>
        <v>13</v>
      </c>
      <c r="N72" s="59">
        <v>13</v>
      </c>
      <c r="O72" s="59">
        <v>7</v>
      </c>
      <c r="P72" s="59">
        <v>20</v>
      </c>
      <c r="Q72" s="44"/>
      <c r="R72" s="44"/>
      <c r="S72" s="44"/>
    </row>
    <row r="73" spans="1:25" x14ac:dyDescent="0.4">
      <c r="A73" s="30" t="s">
        <v>187</v>
      </c>
      <c r="B73" s="59" t="s">
        <v>184</v>
      </c>
      <c r="C73" s="59" t="s">
        <v>184</v>
      </c>
      <c r="D73" s="59" t="s">
        <v>184</v>
      </c>
      <c r="E73" s="59">
        <v>0</v>
      </c>
      <c r="F73" s="59">
        <v>0</v>
      </c>
      <c r="G73" s="59">
        <v>0</v>
      </c>
      <c r="H73" s="59">
        <v>0</v>
      </c>
      <c r="I73" s="59">
        <v>0</v>
      </c>
      <c r="J73" s="59">
        <v>0</v>
      </c>
      <c r="K73" s="59">
        <v>0</v>
      </c>
      <c r="L73" s="59">
        <v>1</v>
      </c>
      <c r="M73" s="59">
        <f>SUM(K73:L73)</f>
        <v>1</v>
      </c>
      <c r="N73" s="59">
        <v>1</v>
      </c>
      <c r="O73" s="59">
        <v>0</v>
      </c>
      <c r="P73" s="59">
        <v>1</v>
      </c>
      <c r="Q73" s="44"/>
      <c r="R73" s="44"/>
      <c r="S73" s="44"/>
    </row>
    <row r="74" spans="1:25" x14ac:dyDescent="0.4">
      <c r="A74" s="19" t="s">
        <v>36</v>
      </c>
      <c r="B74" s="73">
        <v>6</v>
      </c>
      <c r="C74" s="73">
        <v>2</v>
      </c>
      <c r="D74" s="73">
        <v>8</v>
      </c>
      <c r="E74" s="73">
        <v>6</v>
      </c>
      <c r="F74" s="73">
        <v>6</v>
      </c>
      <c r="G74" s="73">
        <v>12</v>
      </c>
      <c r="H74" s="73">
        <v>9</v>
      </c>
      <c r="I74" s="73">
        <v>14</v>
      </c>
      <c r="J74" s="73">
        <v>23</v>
      </c>
      <c r="K74" s="73">
        <f>SUM(K72:K73)</f>
        <v>7</v>
      </c>
      <c r="L74" s="73">
        <f>SUM(L72:L73)</f>
        <v>7</v>
      </c>
      <c r="M74" s="73">
        <f>SUM(M72:M73)</f>
        <v>14</v>
      </c>
      <c r="N74" s="73">
        <v>14</v>
      </c>
      <c r="O74" s="73">
        <v>7</v>
      </c>
      <c r="P74" s="73">
        <v>21</v>
      </c>
      <c r="Q74" s="44"/>
      <c r="R74" s="44"/>
      <c r="S74" s="44"/>
    </row>
    <row r="75" spans="1:25" ht="59.15" customHeight="1" x14ac:dyDescent="0.4">
      <c r="A75" s="357" t="s">
        <v>406</v>
      </c>
      <c r="B75" s="390"/>
      <c r="C75" s="390"/>
      <c r="D75" s="390"/>
      <c r="E75" s="390"/>
      <c r="F75" s="390"/>
      <c r="G75" s="390"/>
      <c r="H75" s="390"/>
      <c r="I75" s="390"/>
      <c r="J75" s="390"/>
      <c r="K75" s="390"/>
      <c r="L75" s="390"/>
      <c r="M75" s="390"/>
      <c r="N75" s="390"/>
      <c r="O75" s="390"/>
      <c r="P75" s="390"/>
      <c r="Q75" s="390"/>
    </row>
    <row r="77" spans="1:25" ht="14.5" customHeight="1" x14ac:dyDescent="0.4">
      <c r="A77" s="360" t="s">
        <v>354</v>
      </c>
      <c r="B77" s="360"/>
      <c r="C77" s="360"/>
      <c r="D77" s="360"/>
      <c r="E77" s="360"/>
      <c r="F77" s="360"/>
      <c r="G77" s="360"/>
      <c r="H77" s="360"/>
      <c r="I77" s="360"/>
      <c r="J77" s="360"/>
      <c r="K77" s="360"/>
      <c r="L77" s="44"/>
      <c r="M77" s="44"/>
      <c r="N77" s="44"/>
      <c r="O77" s="44"/>
    </row>
    <row r="78" spans="1:25" x14ac:dyDescent="0.4">
      <c r="A78" s="104"/>
      <c r="B78" s="393">
        <v>2021</v>
      </c>
      <c r="C78" s="395"/>
      <c r="D78" s="393">
        <v>2022</v>
      </c>
      <c r="E78" s="395"/>
      <c r="F78" s="393">
        <v>2023</v>
      </c>
      <c r="G78" s="395"/>
      <c r="H78" s="393">
        <v>2024</v>
      </c>
      <c r="I78" s="395"/>
      <c r="J78" s="391">
        <v>2025</v>
      </c>
      <c r="K78" s="391"/>
      <c r="L78" s="44"/>
      <c r="M78" s="44"/>
    </row>
    <row r="79" spans="1:25" s="3" customFormat="1" x14ac:dyDescent="0.4">
      <c r="A79" s="38" t="s">
        <v>188</v>
      </c>
      <c r="B79" s="51" t="s">
        <v>120</v>
      </c>
      <c r="C79" s="51" t="s">
        <v>121</v>
      </c>
      <c r="D79" s="51" t="s">
        <v>120</v>
      </c>
      <c r="E79" s="51" t="s">
        <v>121</v>
      </c>
      <c r="F79" s="51" t="s">
        <v>120</v>
      </c>
      <c r="G79" s="51" t="s">
        <v>121</v>
      </c>
      <c r="H79" s="51" t="s">
        <v>120</v>
      </c>
      <c r="I79" s="51" t="s">
        <v>121</v>
      </c>
      <c r="J79" s="51" t="s">
        <v>120</v>
      </c>
      <c r="K79" s="51" t="s">
        <v>121</v>
      </c>
      <c r="L79" s="44"/>
      <c r="M79" s="44"/>
    </row>
    <row r="80" spans="1:25" x14ac:dyDescent="0.4">
      <c r="A80" s="30" t="s">
        <v>189</v>
      </c>
      <c r="B80" s="268">
        <v>0.94</v>
      </c>
      <c r="C80" s="268">
        <v>0.9</v>
      </c>
      <c r="D80" s="268">
        <v>1</v>
      </c>
      <c r="E80" s="268">
        <v>1</v>
      </c>
      <c r="F80" s="268">
        <v>1</v>
      </c>
      <c r="G80" s="268">
        <v>1</v>
      </c>
      <c r="H80" s="268">
        <v>1</v>
      </c>
      <c r="I80" s="268">
        <v>1</v>
      </c>
      <c r="J80" s="268">
        <v>1</v>
      </c>
      <c r="K80" s="268">
        <v>1</v>
      </c>
      <c r="L80" s="44"/>
      <c r="M80" s="44"/>
    </row>
    <row r="81" spans="1:57" ht="24" customHeight="1" x14ac:dyDescent="0.4">
      <c r="A81" s="339" t="s">
        <v>407</v>
      </c>
      <c r="B81" s="335"/>
      <c r="C81" s="335"/>
      <c r="D81" s="335"/>
      <c r="E81" s="335"/>
      <c r="F81" s="335"/>
      <c r="G81" s="335"/>
      <c r="H81" s="335"/>
      <c r="I81" s="335"/>
      <c r="J81" s="335"/>
      <c r="K81" s="335"/>
      <c r="L81" s="335"/>
      <c r="M81" s="335"/>
      <c r="N81" s="335"/>
      <c r="O81" s="335"/>
      <c r="P81" s="335"/>
    </row>
    <row r="82" spans="1:57" x14ac:dyDescent="0.4">
      <c r="A82" s="330"/>
      <c r="B82" s="330"/>
      <c r="C82" s="330"/>
      <c r="D82" s="330"/>
      <c r="E82" s="330"/>
      <c r="F82" s="330"/>
      <c r="G82" s="330"/>
      <c r="H82" s="330"/>
      <c r="I82" s="330"/>
      <c r="J82" s="330"/>
      <c r="K82" s="330"/>
      <c r="L82" s="330"/>
      <c r="M82" s="330"/>
      <c r="N82" s="330"/>
      <c r="O82" s="330"/>
      <c r="P82" s="330"/>
    </row>
    <row r="83" spans="1:57" x14ac:dyDescent="0.4">
      <c r="A83" s="359" t="s">
        <v>350</v>
      </c>
      <c r="B83" s="360"/>
      <c r="C83" s="360"/>
      <c r="D83" s="360"/>
      <c r="E83" s="360"/>
      <c r="F83" s="360"/>
      <c r="G83" s="360"/>
      <c r="H83" s="360"/>
      <c r="I83" s="360"/>
      <c r="J83" s="360"/>
      <c r="K83" s="360"/>
      <c r="L83" s="360"/>
      <c r="M83" s="360"/>
      <c r="N83" s="360"/>
      <c r="O83" s="360"/>
      <c r="P83" s="360"/>
      <c r="Q83" s="360"/>
      <c r="R83" s="360"/>
      <c r="S83" s="360"/>
      <c r="T83" s="360"/>
      <c r="U83" s="360"/>
      <c r="V83" s="360"/>
      <c r="W83" s="360"/>
      <c r="X83" s="360"/>
      <c r="Y83" s="360"/>
      <c r="Z83" s="360"/>
      <c r="AA83" s="3"/>
      <c r="AB83" s="3"/>
      <c r="AC83" s="3"/>
      <c r="AD83" s="3"/>
      <c r="AE83" s="3"/>
      <c r="AF83" s="44"/>
      <c r="AG83" s="44"/>
      <c r="AH83" s="44"/>
      <c r="AI83" s="44"/>
      <c r="AJ83" s="44"/>
      <c r="AK83" s="44"/>
      <c r="AL83" s="44"/>
      <c r="AM83" s="44"/>
      <c r="AN83" s="44"/>
      <c r="AO83" s="44"/>
    </row>
    <row r="84" spans="1:57" x14ac:dyDescent="0.4">
      <c r="A84" s="126"/>
      <c r="B84" s="415">
        <v>2021</v>
      </c>
      <c r="C84" s="416"/>
      <c r="D84" s="416"/>
      <c r="E84" s="416"/>
      <c r="F84" s="417"/>
      <c r="G84" s="415">
        <v>2022</v>
      </c>
      <c r="H84" s="416"/>
      <c r="I84" s="416"/>
      <c r="J84" s="416"/>
      <c r="K84" s="417"/>
      <c r="L84" s="415">
        <v>2023</v>
      </c>
      <c r="M84" s="416"/>
      <c r="N84" s="416"/>
      <c r="O84" s="416"/>
      <c r="P84" s="417"/>
      <c r="Q84" s="415">
        <v>2024</v>
      </c>
      <c r="R84" s="416"/>
      <c r="S84" s="416"/>
      <c r="T84" s="416"/>
      <c r="U84" s="417"/>
      <c r="V84" s="398">
        <v>2025</v>
      </c>
      <c r="W84" s="398"/>
      <c r="X84" s="398"/>
      <c r="Y84" s="398"/>
      <c r="Z84" s="415"/>
      <c r="AA84" s="3"/>
      <c r="AB84" s="3"/>
      <c r="AC84" s="3"/>
      <c r="AD84" s="3"/>
      <c r="AE84" s="3"/>
    </row>
    <row r="85" spans="1:57" s="3" customFormat="1" x14ac:dyDescent="0.4">
      <c r="A85" s="93"/>
      <c r="B85" s="93" t="s">
        <v>120</v>
      </c>
      <c r="C85" s="93"/>
      <c r="D85" s="93" t="s">
        <v>121</v>
      </c>
      <c r="E85" s="93"/>
      <c r="F85" s="93"/>
      <c r="G85" s="93" t="s">
        <v>120</v>
      </c>
      <c r="H85" s="93"/>
      <c r="I85" s="93" t="s">
        <v>121</v>
      </c>
      <c r="J85" s="93"/>
      <c r="K85" s="93"/>
      <c r="L85" s="93" t="s">
        <v>120</v>
      </c>
      <c r="M85" s="93"/>
      <c r="N85" s="93" t="s">
        <v>121</v>
      </c>
      <c r="O85" s="93"/>
      <c r="P85" s="93"/>
      <c r="Q85" s="93" t="s">
        <v>120</v>
      </c>
      <c r="R85" s="93"/>
      <c r="S85" s="93" t="s">
        <v>121</v>
      </c>
      <c r="T85" s="93"/>
      <c r="U85" s="93"/>
      <c r="V85" s="414" t="s">
        <v>120</v>
      </c>
      <c r="W85" s="414"/>
      <c r="X85" s="414" t="s">
        <v>121</v>
      </c>
      <c r="Y85" s="414"/>
      <c r="Z85" s="93"/>
    </row>
    <row r="86" spans="1:57" s="3" customFormat="1" ht="29.15" x14ac:dyDescent="0.4">
      <c r="A86" s="94" t="s">
        <v>190</v>
      </c>
      <c r="B86" s="95" t="s">
        <v>191</v>
      </c>
      <c r="C86" s="95" t="s">
        <v>192</v>
      </c>
      <c r="D86" s="95" t="s">
        <v>191</v>
      </c>
      <c r="E86" s="95" t="s">
        <v>192</v>
      </c>
      <c r="F86" s="95" t="s">
        <v>36</v>
      </c>
      <c r="G86" s="95" t="s">
        <v>191</v>
      </c>
      <c r="H86" s="95" t="s">
        <v>192</v>
      </c>
      <c r="I86" s="95" t="s">
        <v>191</v>
      </c>
      <c r="J86" s="95" t="s">
        <v>192</v>
      </c>
      <c r="K86" s="95" t="s">
        <v>36</v>
      </c>
      <c r="L86" s="95" t="s">
        <v>191</v>
      </c>
      <c r="M86" s="95" t="s">
        <v>192</v>
      </c>
      <c r="N86" s="95" t="s">
        <v>191</v>
      </c>
      <c r="O86" s="95" t="s">
        <v>192</v>
      </c>
      <c r="P86" s="95" t="s">
        <v>36</v>
      </c>
      <c r="Q86" s="95" t="s">
        <v>191</v>
      </c>
      <c r="R86" s="95" t="s">
        <v>192</v>
      </c>
      <c r="S86" s="95" t="s">
        <v>191</v>
      </c>
      <c r="T86" s="95" t="s">
        <v>192</v>
      </c>
      <c r="U86" s="95" t="s">
        <v>36</v>
      </c>
      <c r="V86" s="95" t="s">
        <v>191</v>
      </c>
      <c r="W86" s="95" t="s">
        <v>192</v>
      </c>
      <c r="X86" s="95" t="s">
        <v>191</v>
      </c>
      <c r="Y86" s="95" t="s">
        <v>192</v>
      </c>
      <c r="Z86" s="95" t="s">
        <v>36</v>
      </c>
    </row>
    <row r="87" spans="1:57" x14ac:dyDescent="0.4">
      <c r="A87" s="96" t="s">
        <v>193</v>
      </c>
      <c r="B87" s="288">
        <v>2</v>
      </c>
      <c r="C87" s="289">
        <v>0.22</v>
      </c>
      <c r="D87" s="288">
        <v>7</v>
      </c>
      <c r="E87" s="290">
        <v>0.78</v>
      </c>
      <c r="F87" s="291">
        <v>9</v>
      </c>
      <c r="G87" s="288">
        <v>3</v>
      </c>
      <c r="H87" s="289">
        <v>0.33333333333333331</v>
      </c>
      <c r="I87" s="288">
        <v>6</v>
      </c>
      <c r="J87" s="290">
        <v>0.66666666666666663</v>
      </c>
      <c r="K87" s="291">
        <v>9</v>
      </c>
      <c r="L87" s="288">
        <v>3</v>
      </c>
      <c r="M87" s="289">
        <f>L87/P87</f>
        <v>0.33333333333333331</v>
      </c>
      <c r="N87" s="288">
        <v>6</v>
      </c>
      <c r="O87" s="290">
        <f>N87/P87</f>
        <v>0.66666666666666663</v>
      </c>
      <c r="P87" s="291">
        <f>L87+N87</f>
        <v>9</v>
      </c>
      <c r="Q87" s="288">
        <v>3</v>
      </c>
      <c r="R87" s="289">
        <f t="shared" ref="R87:R93" si="2">Q87/U87</f>
        <v>0.375</v>
      </c>
      <c r="S87" s="288">
        <v>5</v>
      </c>
      <c r="T87" s="290">
        <f t="shared" ref="T87:T93" si="3">S87/U87</f>
        <v>0.625</v>
      </c>
      <c r="U87" s="291">
        <f t="shared" ref="U87:U92" si="4">Q87+S87</f>
        <v>8</v>
      </c>
      <c r="V87" s="288">
        <v>3</v>
      </c>
      <c r="W87" s="289">
        <v>0.38</v>
      </c>
      <c r="X87" s="288">
        <v>5</v>
      </c>
      <c r="Y87" s="290">
        <v>0.63</v>
      </c>
      <c r="Z87" s="291">
        <v>8</v>
      </c>
      <c r="AA87" s="3"/>
      <c r="AB87" s="3"/>
      <c r="AC87" s="3"/>
      <c r="AD87" s="3"/>
      <c r="AE87" s="3"/>
    </row>
    <row r="88" spans="1:57" x14ac:dyDescent="0.4">
      <c r="A88" s="96" t="s">
        <v>194</v>
      </c>
      <c r="B88" s="288">
        <v>7</v>
      </c>
      <c r="C88" s="289">
        <v>0.3</v>
      </c>
      <c r="D88" s="288">
        <v>16</v>
      </c>
      <c r="E88" s="290">
        <v>0.7</v>
      </c>
      <c r="F88" s="291">
        <v>23</v>
      </c>
      <c r="G88" s="288">
        <v>5</v>
      </c>
      <c r="H88" s="289">
        <v>0.25</v>
      </c>
      <c r="I88" s="288">
        <v>15</v>
      </c>
      <c r="J88" s="290">
        <v>0.75</v>
      </c>
      <c r="K88" s="291">
        <v>20</v>
      </c>
      <c r="L88" s="288">
        <v>5</v>
      </c>
      <c r="M88" s="289">
        <f t="shared" ref="M88:M92" si="5">L88/P88</f>
        <v>0.27777777777777779</v>
      </c>
      <c r="N88" s="288">
        <v>13</v>
      </c>
      <c r="O88" s="290">
        <f t="shared" ref="O88:O92" si="6">N88/P88</f>
        <v>0.72222222222222221</v>
      </c>
      <c r="P88" s="291">
        <f t="shared" ref="P88:P92" si="7">L88+N88</f>
        <v>18</v>
      </c>
      <c r="Q88" s="288">
        <v>4</v>
      </c>
      <c r="R88" s="289">
        <f t="shared" si="2"/>
        <v>0.25</v>
      </c>
      <c r="S88" s="288">
        <v>12</v>
      </c>
      <c r="T88" s="290">
        <f t="shared" si="3"/>
        <v>0.75</v>
      </c>
      <c r="U88" s="291">
        <f t="shared" si="4"/>
        <v>16</v>
      </c>
      <c r="V88" s="288">
        <v>4</v>
      </c>
      <c r="W88" s="289">
        <v>0.27</v>
      </c>
      <c r="X88" s="288">
        <v>11</v>
      </c>
      <c r="Y88" s="290">
        <v>0.73</v>
      </c>
      <c r="Z88" s="291">
        <v>15</v>
      </c>
      <c r="AA88" s="3"/>
      <c r="AB88" s="3"/>
      <c r="AC88" s="3"/>
      <c r="AD88" s="3"/>
      <c r="AE88" s="3"/>
    </row>
    <row r="89" spans="1:57" x14ac:dyDescent="0.4">
      <c r="A89" s="96" t="s">
        <v>195</v>
      </c>
      <c r="B89" s="288">
        <v>121</v>
      </c>
      <c r="C89" s="289">
        <v>0.47</v>
      </c>
      <c r="D89" s="288">
        <v>136</v>
      </c>
      <c r="E89" s="290">
        <v>0.53</v>
      </c>
      <c r="F89" s="291">
        <v>257</v>
      </c>
      <c r="G89" s="288">
        <v>111</v>
      </c>
      <c r="H89" s="289">
        <v>0.46835443037974683</v>
      </c>
      <c r="I89" s="288">
        <v>126</v>
      </c>
      <c r="J89" s="290">
        <v>0.53164556962025311</v>
      </c>
      <c r="K89" s="291">
        <v>237</v>
      </c>
      <c r="L89" s="288">
        <v>136</v>
      </c>
      <c r="M89" s="289">
        <f t="shared" si="5"/>
        <v>0.52509652509652505</v>
      </c>
      <c r="N89" s="288">
        <v>123</v>
      </c>
      <c r="O89" s="290">
        <f t="shared" si="6"/>
        <v>0.4749034749034749</v>
      </c>
      <c r="P89" s="291">
        <f t="shared" si="7"/>
        <v>259</v>
      </c>
      <c r="Q89" s="288">
        <v>129</v>
      </c>
      <c r="R89" s="289">
        <f t="shared" si="2"/>
        <v>0.54201680672268904</v>
      </c>
      <c r="S89" s="288">
        <v>109</v>
      </c>
      <c r="T89" s="290">
        <f t="shared" si="3"/>
        <v>0.45798319327731091</v>
      </c>
      <c r="U89" s="291">
        <f t="shared" si="4"/>
        <v>238</v>
      </c>
      <c r="V89" s="288">
        <v>130</v>
      </c>
      <c r="W89" s="289">
        <v>0.52</v>
      </c>
      <c r="X89" s="288">
        <v>118</v>
      </c>
      <c r="Y89" s="290">
        <v>0.48</v>
      </c>
      <c r="Z89" s="291">
        <v>248</v>
      </c>
      <c r="AA89" s="3"/>
      <c r="AB89" s="3"/>
      <c r="AC89" s="3"/>
      <c r="AD89" s="3"/>
      <c r="AE89" s="3"/>
    </row>
    <row r="90" spans="1:57" x14ac:dyDescent="0.4">
      <c r="A90" s="96" t="s">
        <v>196</v>
      </c>
      <c r="B90" s="288">
        <v>53</v>
      </c>
      <c r="C90" s="289">
        <v>0.54</v>
      </c>
      <c r="D90" s="288">
        <v>46</v>
      </c>
      <c r="E90" s="290">
        <v>0.46</v>
      </c>
      <c r="F90" s="291">
        <v>99</v>
      </c>
      <c r="G90" s="288">
        <v>76</v>
      </c>
      <c r="H90" s="289">
        <v>0.5757575757575758</v>
      </c>
      <c r="I90" s="288">
        <v>56</v>
      </c>
      <c r="J90" s="290">
        <v>0.42424242424242425</v>
      </c>
      <c r="K90" s="291">
        <v>132</v>
      </c>
      <c r="L90" s="288">
        <v>62</v>
      </c>
      <c r="M90" s="289">
        <f t="shared" si="5"/>
        <v>0.52100840336134457</v>
      </c>
      <c r="N90" s="288">
        <v>57</v>
      </c>
      <c r="O90" s="290">
        <f t="shared" si="6"/>
        <v>0.47899159663865548</v>
      </c>
      <c r="P90" s="291">
        <f t="shared" si="7"/>
        <v>119</v>
      </c>
      <c r="Q90" s="288">
        <v>65</v>
      </c>
      <c r="R90" s="289">
        <f t="shared" si="2"/>
        <v>0.5803571428571429</v>
      </c>
      <c r="S90" s="288">
        <v>47</v>
      </c>
      <c r="T90" s="290">
        <f t="shared" si="3"/>
        <v>0.41964285714285715</v>
      </c>
      <c r="U90" s="291">
        <f t="shared" si="4"/>
        <v>112</v>
      </c>
      <c r="V90" s="288">
        <v>57</v>
      </c>
      <c r="W90" s="289">
        <v>0.56000000000000005</v>
      </c>
      <c r="X90" s="288">
        <v>45</v>
      </c>
      <c r="Y90" s="290">
        <v>0.44</v>
      </c>
      <c r="Z90" s="291">
        <v>102</v>
      </c>
      <c r="AA90" s="3"/>
      <c r="AB90" s="3"/>
      <c r="AC90" s="3"/>
      <c r="AD90" s="3"/>
      <c r="AE90" s="3"/>
    </row>
    <row r="91" spans="1:57" x14ac:dyDescent="0.4">
      <c r="A91" s="96" t="s">
        <v>197</v>
      </c>
      <c r="B91" s="288">
        <v>136</v>
      </c>
      <c r="C91" s="289">
        <v>0.92</v>
      </c>
      <c r="D91" s="288">
        <v>12</v>
      </c>
      <c r="E91" s="290">
        <v>0.08</v>
      </c>
      <c r="F91" s="291">
        <v>148</v>
      </c>
      <c r="G91" s="288">
        <v>126</v>
      </c>
      <c r="H91" s="289">
        <v>0.86896551724137927</v>
      </c>
      <c r="I91" s="288">
        <v>19</v>
      </c>
      <c r="J91" s="290">
        <v>0.1310344827586207</v>
      </c>
      <c r="K91" s="291">
        <v>145</v>
      </c>
      <c r="L91" s="288">
        <v>108</v>
      </c>
      <c r="M91" s="289">
        <f t="shared" si="5"/>
        <v>0.82442748091603058</v>
      </c>
      <c r="N91" s="288">
        <v>23</v>
      </c>
      <c r="O91" s="290">
        <f t="shared" si="6"/>
        <v>0.17557251908396945</v>
      </c>
      <c r="P91" s="291">
        <f t="shared" si="7"/>
        <v>131</v>
      </c>
      <c r="Q91" s="288">
        <v>83</v>
      </c>
      <c r="R91" s="289">
        <f t="shared" si="2"/>
        <v>0.81372549019607843</v>
      </c>
      <c r="S91" s="288">
        <v>19</v>
      </c>
      <c r="T91" s="290">
        <f t="shared" si="3"/>
        <v>0.18627450980392157</v>
      </c>
      <c r="U91" s="291">
        <f t="shared" si="4"/>
        <v>102</v>
      </c>
      <c r="V91" s="288">
        <v>95</v>
      </c>
      <c r="W91" s="289">
        <v>0.86</v>
      </c>
      <c r="X91" s="288">
        <v>16</v>
      </c>
      <c r="Y91" s="290">
        <v>0.14000000000000001</v>
      </c>
      <c r="Z91" s="291">
        <v>111</v>
      </c>
      <c r="AA91" s="3"/>
      <c r="AB91" s="3"/>
      <c r="AC91" s="3"/>
      <c r="AD91" s="3"/>
      <c r="AE91" s="3"/>
    </row>
    <row r="92" spans="1:57" x14ac:dyDescent="0.4">
      <c r="A92" s="96" t="s">
        <v>198</v>
      </c>
      <c r="B92" s="288">
        <v>1</v>
      </c>
      <c r="C92" s="289">
        <v>0.02</v>
      </c>
      <c r="D92" s="288">
        <v>64</v>
      </c>
      <c r="E92" s="290">
        <v>0.98</v>
      </c>
      <c r="F92" s="291">
        <v>65</v>
      </c>
      <c r="G92" s="288">
        <v>2</v>
      </c>
      <c r="H92" s="289">
        <v>3.3333333333333333E-2</v>
      </c>
      <c r="I92" s="288">
        <v>58</v>
      </c>
      <c r="J92" s="290">
        <v>0.96666666666666667</v>
      </c>
      <c r="K92" s="291">
        <v>60</v>
      </c>
      <c r="L92" s="288">
        <v>2</v>
      </c>
      <c r="M92" s="289">
        <f t="shared" si="5"/>
        <v>3.125E-2</v>
      </c>
      <c r="N92" s="288">
        <v>62</v>
      </c>
      <c r="O92" s="290">
        <f t="shared" si="6"/>
        <v>0.96875</v>
      </c>
      <c r="P92" s="291">
        <f t="shared" si="7"/>
        <v>64</v>
      </c>
      <c r="Q92" s="288">
        <v>1</v>
      </c>
      <c r="R92" s="289">
        <f t="shared" si="2"/>
        <v>1.6666666666666666E-2</v>
      </c>
      <c r="S92" s="288">
        <v>59</v>
      </c>
      <c r="T92" s="290">
        <f t="shared" si="3"/>
        <v>0.98333333333333328</v>
      </c>
      <c r="U92" s="291">
        <f t="shared" si="4"/>
        <v>60</v>
      </c>
      <c r="V92" s="288">
        <v>3</v>
      </c>
      <c r="W92" s="289">
        <v>0.05</v>
      </c>
      <c r="X92" s="288">
        <v>59</v>
      </c>
      <c r="Y92" s="290">
        <v>0.95</v>
      </c>
      <c r="Z92" s="291">
        <v>62</v>
      </c>
      <c r="AA92" s="3"/>
      <c r="AB92" s="3"/>
      <c r="AC92" s="3"/>
      <c r="AD92" s="3"/>
      <c r="AE92" s="3"/>
    </row>
    <row r="93" spans="1:57" x14ac:dyDescent="0.4">
      <c r="A93" s="100" t="s">
        <v>36</v>
      </c>
      <c r="B93" s="292">
        <v>320</v>
      </c>
      <c r="C93" s="293">
        <v>0.53</v>
      </c>
      <c r="D93" s="292">
        <v>281</v>
      </c>
      <c r="E93" s="293">
        <v>0.47</v>
      </c>
      <c r="F93" s="292">
        <v>601</v>
      </c>
      <c r="G93" s="292">
        <v>323</v>
      </c>
      <c r="H93" s="293">
        <v>0.53565505804311775</v>
      </c>
      <c r="I93" s="292">
        <v>280</v>
      </c>
      <c r="J93" s="293">
        <v>0.46434494195688225</v>
      </c>
      <c r="K93" s="292">
        <v>603</v>
      </c>
      <c r="L93" s="292">
        <f>SUM(L87:L92)</f>
        <v>316</v>
      </c>
      <c r="M93" s="293">
        <f>L93/P93</f>
        <v>0.52666666666666662</v>
      </c>
      <c r="N93" s="292">
        <f>SUM(N87:N92)</f>
        <v>284</v>
      </c>
      <c r="O93" s="293">
        <f>N93/P93</f>
        <v>0.47333333333333333</v>
      </c>
      <c r="P93" s="292">
        <f>SUM(P87:P92)</f>
        <v>600</v>
      </c>
      <c r="Q93" s="292">
        <f>SUM(Q87:Q92)</f>
        <v>285</v>
      </c>
      <c r="R93" s="293">
        <f t="shared" si="2"/>
        <v>0.53171641791044777</v>
      </c>
      <c r="S93" s="292">
        <f>SUM(S87:S92)</f>
        <v>251</v>
      </c>
      <c r="T93" s="293">
        <f t="shared" si="3"/>
        <v>0.46828358208955223</v>
      </c>
      <c r="U93" s="292">
        <f>SUM(U87:U92)</f>
        <v>536</v>
      </c>
      <c r="V93" s="292">
        <f>SUM(V87:V92)</f>
        <v>292</v>
      </c>
      <c r="W93" s="293">
        <f t="shared" ref="W93" si="8">V93/Z93</f>
        <v>0.53479853479853479</v>
      </c>
      <c r="X93" s="292">
        <f>SUM(X87:X92)</f>
        <v>254</v>
      </c>
      <c r="Y93" s="293">
        <f t="shared" ref="Y93" si="9">X93/Z93</f>
        <v>0.46520146520146521</v>
      </c>
      <c r="Z93" s="292">
        <f>SUM(Z87:Z92)</f>
        <v>546</v>
      </c>
      <c r="AA93" s="3"/>
      <c r="AB93" s="3"/>
      <c r="AC93" s="3"/>
      <c r="AD93" s="3"/>
      <c r="AE93" s="3"/>
    </row>
    <row r="94" spans="1:57" x14ac:dyDescent="0.4">
      <c r="A94" s="26"/>
    </row>
    <row r="95" spans="1:57" x14ac:dyDescent="0.4">
      <c r="A95" s="396" t="s">
        <v>199</v>
      </c>
      <c r="B95" s="397"/>
      <c r="C95" s="397"/>
      <c r="D95" s="397"/>
      <c r="E95" s="397"/>
      <c r="F95" s="397"/>
      <c r="G95" s="397"/>
      <c r="H95" s="397"/>
      <c r="I95" s="397"/>
      <c r="J95" s="397"/>
      <c r="K95" s="397"/>
      <c r="L95" s="397"/>
      <c r="M95" s="397"/>
      <c r="N95" s="397"/>
      <c r="O95" s="397"/>
      <c r="P95" s="397"/>
      <c r="Q95" s="397"/>
      <c r="R95" s="397"/>
      <c r="S95" s="397"/>
      <c r="T95" s="397"/>
      <c r="U95" s="397"/>
      <c r="V95" s="397"/>
      <c r="W95" s="397"/>
      <c r="X95" s="397"/>
      <c r="Y95" s="397"/>
      <c r="Z95" s="397"/>
      <c r="AA95" s="397"/>
      <c r="AB95" s="397"/>
      <c r="AC95" s="397"/>
      <c r="AD95" s="397"/>
      <c r="AE95" s="397"/>
      <c r="AF95" s="397"/>
      <c r="AG95" s="397"/>
      <c r="AH95" s="397"/>
      <c r="AI95" s="397"/>
      <c r="AJ95" s="397"/>
      <c r="AR95" s="3"/>
      <c r="AS95" s="3"/>
      <c r="AT95" s="3"/>
      <c r="AU95" s="3"/>
      <c r="AV95" s="3"/>
      <c r="AW95" s="3"/>
      <c r="AX95" s="3"/>
      <c r="AY95" s="3"/>
      <c r="AZ95" s="3"/>
      <c r="BA95" s="3"/>
      <c r="BB95" s="3"/>
      <c r="BC95" s="3"/>
      <c r="BD95" s="3"/>
      <c r="BE95" s="3"/>
    </row>
    <row r="96" spans="1:57" x14ac:dyDescent="0.4">
      <c r="A96" s="127"/>
      <c r="B96" s="410">
        <v>2021</v>
      </c>
      <c r="C96" s="411"/>
      <c r="D96" s="411"/>
      <c r="E96" s="411"/>
      <c r="F96" s="411"/>
      <c r="G96" s="411"/>
      <c r="H96" s="412"/>
      <c r="I96" s="410">
        <v>2022</v>
      </c>
      <c r="J96" s="411"/>
      <c r="K96" s="411"/>
      <c r="L96" s="411"/>
      <c r="M96" s="411"/>
      <c r="N96" s="411"/>
      <c r="O96" s="412"/>
      <c r="P96" s="410">
        <v>2023</v>
      </c>
      <c r="Q96" s="411"/>
      <c r="R96" s="411"/>
      <c r="S96" s="411"/>
      <c r="T96" s="411"/>
      <c r="U96" s="411"/>
      <c r="V96" s="412"/>
      <c r="W96" s="410">
        <v>2024</v>
      </c>
      <c r="X96" s="411"/>
      <c r="Y96" s="411"/>
      <c r="Z96" s="411"/>
      <c r="AA96" s="411"/>
      <c r="AB96" s="411"/>
      <c r="AC96" s="412"/>
      <c r="AD96" s="413">
        <v>2025</v>
      </c>
      <c r="AE96" s="413"/>
      <c r="AF96" s="413"/>
      <c r="AG96" s="413"/>
      <c r="AH96" s="413"/>
      <c r="AI96" s="413"/>
      <c r="AJ96" s="413"/>
    </row>
    <row r="97" spans="1:43" s="3" customFormat="1" ht="14.5" customHeight="1" x14ac:dyDescent="0.4">
      <c r="A97" s="102"/>
      <c r="B97" s="91" t="s">
        <v>200</v>
      </c>
      <c r="C97" s="91"/>
      <c r="D97" s="91" t="s">
        <v>201</v>
      </c>
      <c r="E97" s="91"/>
      <c r="F97" s="91" t="s">
        <v>202</v>
      </c>
      <c r="G97" s="91"/>
      <c r="H97" s="91" t="s">
        <v>36</v>
      </c>
      <c r="I97" s="91" t="s">
        <v>200</v>
      </c>
      <c r="J97" s="91"/>
      <c r="K97" s="91" t="s">
        <v>201</v>
      </c>
      <c r="L97" s="91"/>
      <c r="M97" s="91" t="s">
        <v>202</v>
      </c>
      <c r="N97" s="91"/>
      <c r="O97" s="91" t="s">
        <v>36</v>
      </c>
      <c r="P97" s="91" t="s">
        <v>200</v>
      </c>
      <c r="Q97" s="91"/>
      <c r="R97" s="91" t="s">
        <v>201</v>
      </c>
      <c r="S97" s="91"/>
      <c r="T97" s="91" t="s">
        <v>202</v>
      </c>
      <c r="U97" s="91"/>
      <c r="V97" s="91" t="s">
        <v>36</v>
      </c>
      <c r="W97" s="91" t="s">
        <v>200</v>
      </c>
      <c r="X97" s="91"/>
      <c r="Y97" s="91" t="s">
        <v>201</v>
      </c>
      <c r="Z97" s="91"/>
      <c r="AA97" s="91" t="s">
        <v>202</v>
      </c>
      <c r="AB97" s="91"/>
      <c r="AC97" s="91" t="s">
        <v>36</v>
      </c>
      <c r="AD97" s="409" t="s">
        <v>200</v>
      </c>
      <c r="AE97" s="409"/>
      <c r="AF97" s="409" t="s">
        <v>201</v>
      </c>
      <c r="AG97" s="409"/>
      <c r="AH97" s="409" t="s">
        <v>202</v>
      </c>
      <c r="AI97" s="409"/>
      <c r="AJ97" s="409" t="s">
        <v>36</v>
      </c>
      <c r="AK97" s="1"/>
      <c r="AL97" s="1"/>
      <c r="AM97" s="1"/>
      <c r="AN97" s="1"/>
      <c r="AO97" s="1"/>
      <c r="AP97" s="1"/>
      <c r="AQ97" s="1"/>
    </row>
    <row r="98" spans="1:43" s="3" customFormat="1" ht="29.15" x14ac:dyDescent="0.4">
      <c r="A98" s="107" t="s">
        <v>190</v>
      </c>
      <c r="B98" s="91" t="s">
        <v>191</v>
      </c>
      <c r="C98" s="91" t="s">
        <v>192</v>
      </c>
      <c r="D98" s="91" t="s">
        <v>191</v>
      </c>
      <c r="E98" s="91" t="s">
        <v>192</v>
      </c>
      <c r="F98" s="91" t="s">
        <v>191</v>
      </c>
      <c r="G98" s="91" t="s">
        <v>192</v>
      </c>
      <c r="H98" s="91"/>
      <c r="I98" s="91" t="s">
        <v>191</v>
      </c>
      <c r="J98" s="91" t="s">
        <v>192</v>
      </c>
      <c r="K98" s="91" t="s">
        <v>191</v>
      </c>
      <c r="L98" s="91" t="s">
        <v>192</v>
      </c>
      <c r="M98" s="91" t="s">
        <v>191</v>
      </c>
      <c r="N98" s="91" t="s">
        <v>192</v>
      </c>
      <c r="O98" s="91"/>
      <c r="P98" s="91" t="s">
        <v>191</v>
      </c>
      <c r="Q98" s="91" t="s">
        <v>192</v>
      </c>
      <c r="R98" s="91" t="s">
        <v>191</v>
      </c>
      <c r="S98" s="91" t="s">
        <v>192</v>
      </c>
      <c r="T98" s="91" t="s">
        <v>191</v>
      </c>
      <c r="U98" s="91" t="s">
        <v>192</v>
      </c>
      <c r="V98" s="91"/>
      <c r="W98" s="91" t="s">
        <v>191</v>
      </c>
      <c r="X98" s="91" t="s">
        <v>192</v>
      </c>
      <c r="Y98" s="91" t="s">
        <v>191</v>
      </c>
      <c r="Z98" s="91" t="s">
        <v>192</v>
      </c>
      <c r="AA98" s="91" t="s">
        <v>191</v>
      </c>
      <c r="AB98" s="91" t="s">
        <v>192</v>
      </c>
      <c r="AC98" s="91"/>
      <c r="AD98" s="91" t="s">
        <v>191</v>
      </c>
      <c r="AE98" s="91" t="s">
        <v>192</v>
      </c>
      <c r="AF98" s="91" t="s">
        <v>191</v>
      </c>
      <c r="AG98" s="91" t="s">
        <v>192</v>
      </c>
      <c r="AH98" s="91" t="s">
        <v>191</v>
      </c>
      <c r="AI98" s="91" t="s">
        <v>192</v>
      </c>
      <c r="AJ98" s="409"/>
      <c r="AK98" s="1"/>
      <c r="AL98" s="1"/>
      <c r="AM98" s="1"/>
      <c r="AN98" s="1"/>
      <c r="AO98" s="1"/>
      <c r="AP98" s="1"/>
      <c r="AQ98" s="1"/>
    </row>
    <row r="99" spans="1:43" x14ac:dyDescent="0.4">
      <c r="A99" s="74" t="s">
        <v>193</v>
      </c>
      <c r="B99" s="58" t="s">
        <v>184</v>
      </c>
      <c r="C99" s="58" t="s">
        <v>184</v>
      </c>
      <c r="D99" s="58">
        <v>6</v>
      </c>
      <c r="E99" s="98">
        <v>0.67</v>
      </c>
      <c r="F99" s="58">
        <v>3</v>
      </c>
      <c r="G99" s="98">
        <v>0.33</v>
      </c>
      <c r="H99" s="58">
        <v>9</v>
      </c>
      <c r="I99" s="103" t="s">
        <v>184</v>
      </c>
      <c r="J99" s="103" t="s">
        <v>184</v>
      </c>
      <c r="K99" s="58">
        <v>6</v>
      </c>
      <c r="L99" s="98">
        <v>0.66666666666666663</v>
      </c>
      <c r="M99" s="58">
        <v>3</v>
      </c>
      <c r="N99" s="98">
        <v>0.33333333333333331</v>
      </c>
      <c r="O99" s="58">
        <v>9</v>
      </c>
      <c r="P99" s="103">
        <v>0</v>
      </c>
      <c r="Q99" s="184">
        <f>P99/V99</f>
        <v>0</v>
      </c>
      <c r="R99" s="58">
        <v>5</v>
      </c>
      <c r="S99" s="98">
        <f>R99/V99</f>
        <v>0.55555555555555558</v>
      </c>
      <c r="T99" s="58">
        <v>4</v>
      </c>
      <c r="U99" s="98">
        <f>T99/V99</f>
        <v>0.44444444444444442</v>
      </c>
      <c r="V99" s="58">
        <f>P99+R99+T99</f>
        <v>9</v>
      </c>
      <c r="W99" s="103">
        <v>0</v>
      </c>
      <c r="X99" s="184">
        <f>W99/AC99</f>
        <v>0</v>
      </c>
      <c r="Y99" s="58">
        <v>4</v>
      </c>
      <c r="Z99" s="98">
        <f>Y99/AC99</f>
        <v>0.5</v>
      </c>
      <c r="AA99" s="58">
        <v>4</v>
      </c>
      <c r="AB99" s="98">
        <f t="shared" ref="AB99:AB105" si="10">AA99/AC99</f>
        <v>0.5</v>
      </c>
      <c r="AC99" s="58">
        <f t="shared" ref="AC99:AC104" si="11">W99+Y99+AA99</f>
        <v>8</v>
      </c>
      <c r="AD99" s="103">
        <v>0</v>
      </c>
      <c r="AE99" s="184">
        <f>AD99/AJ99</f>
        <v>0</v>
      </c>
      <c r="AF99" s="58">
        <v>4</v>
      </c>
      <c r="AG99" s="98">
        <f>AF99/AJ99</f>
        <v>0.5</v>
      </c>
      <c r="AH99" s="58">
        <v>4</v>
      </c>
      <c r="AI99" s="98">
        <f>AH99/AJ99</f>
        <v>0.5</v>
      </c>
      <c r="AJ99" s="58">
        <f>AD99+AF99+AH99</f>
        <v>8</v>
      </c>
    </row>
    <row r="100" spans="1:43" x14ac:dyDescent="0.4">
      <c r="A100" s="74" t="s">
        <v>194</v>
      </c>
      <c r="B100" s="58" t="s">
        <v>184</v>
      </c>
      <c r="C100" s="58" t="s">
        <v>184</v>
      </c>
      <c r="D100" s="58">
        <v>14</v>
      </c>
      <c r="E100" s="98">
        <v>0.61</v>
      </c>
      <c r="F100" s="58">
        <v>9</v>
      </c>
      <c r="G100" s="98">
        <v>0.39</v>
      </c>
      <c r="H100" s="58">
        <v>23</v>
      </c>
      <c r="I100" s="103" t="s">
        <v>184</v>
      </c>
      <c r="J100" s="103" t="s">
        <v>184</v>
      </c>
      <c r="K100" s="58">
        <v>14</v>
      </c>
      <c r="L100" s="98">
        <v>0.7</v>
      </c>
      <c r="M100" s="58">
        <v>6</v>
      </c>
      <c r="N100" s="98">
        <v>0.3</v>
      </c>
      <c r="O100" s="58">
        <v>20</v>
      </c>
      <c r="P100" s="103">
        <v>0</v>
      </c>
      <c r="Q100" s="184">
        <f t="shared" ref="Q100:Q104" si="12">P100/V100</f>
        <v>0</v>
      </c>
      <c r="R100" s="58">
        <v>9</v>
      </c>
      <c r="S100" s="98">
        <f t="shared" ref="S100:S104" si="13">R100/V100</f>
        <v>0.5</v>
      </c>
      <c r="T100" s="58">
        <v>9</v>
      </c>
      <c r="U100" s="98">
        <f t="shared" ref="U100:U104" si="14">T100/V100</f>
        <v>0.5</v>
      </c>
      <c r="V100" s="58">
        <f t="shared" ref="V100:V104" si="15">P100+R100+T100</f>
        <v>18</v>
      </c>
      <c r="W100" s="103">
        <v>0</v>
      </c>
      <c r="X100" s="184">
        <f t="shared" ref="X100" si="16">W100/AC100</f>
        <v>0</v>
      </c>
      <c r="Y100" s="58">
        <v>8</v>
      </c>
      <c r="Z100" s="98">
        <f t="shared" ref="Z100" si="17">Y100/AC100</f>
        <v>0.5</v>
      </c>
      <c r="AA100" s="58">
        <v>8</v>
      </c>
      <c r="AB100" s="98">
        <f t="shared" si="10"/>
        <v>0.5</v>
      </c>
      <c r="AC100" s="58">
        <f t="shared" si="11"/>
        <v>16</v>
      </c>
      <c r="AD100" s="103">
        <v>0</v>
      </c>
      <c r="AE100" s="184">
        <f t="shared" ref="AE100:AE104" si="18">AD100/AJ100</f>
        <v>0</v>
      </c>
      <c r="AF100" s="58">
        <v>9</v>
      </c>
      <c r="AG100" s="98">
        <f t="shared" ref="AG100:AG105" si="19">AF100/AJ100</f>
        <v>0.6</v>
      </c>
      <c r="AH100" s="58">
        <v>6</v>
      </c>
      <c r="AI100" s="98">
        <f t="shared" ref="AI100:AI105" si="20">AH100/AJ100</f>
        <v>0.4</v>
      </c>
      <c r="AJ100" s="58">
        <f t="shared" ref="AJ100:AJ104" si="21">AD100+AF100+AH100</f>
        <v>15</v>
      </c>
    </row>
    <row r="101" spans="1:43" x14ac:dyDescent="0.4">
      <c r="A101" s="74" t="s">
        <v>195</v>
      </c>
      <c r="B101" s="58">
        <v>11</v>
      </c>
      <c r="C101" s="98">
        <v>0.04</v>
      </c>
      <c r="D101" s="58">
        <v>165</v>
      </c>
      <c r="E101" s="98">
        <v>0.64</v>
      </c>
      <c r="F101" s="58">
        <v>81</v>
      </c>
      <c r="G101" s="98">
        <v>0.32</v>
      </c>
      <c r="H101" s="58">
        <v>257</v>
      </c>
      <c r="I101" s="58">
        <v>5</v>
      </c>
      <c r="J101" s="98">
        <v>2.1097046413502109E-2</v>
      </c>
      <c r="K101" s="58">
        <v>161</v>
      </c>
      <c r="L101" s="98">
        <v>0.67932489451476796</v>
      </c>
      <c r="M101" s="58">
        <v>71</v>
      </c>
      <c r="N101" s="98">
        <v>0.29957805907172996</v>
      </c>
      <c r="O101" s="58">
        <v>237</v>
      </c>
      <c r="P101" s="58">
        <v>8</v>
      </c>
      <c r="Q101" s="184">
        <f t="shared" si="12"/>
        <v>3.0888030888030889E-2</v>
      </c>
      <c r="R101" s="58">
        <v>169</v>
      </c>
      <c r="S101" s="98">
        <f t="shared" si="13"/>
        <v>0.65250965250965254</v>
      </c>
      <c r="T101" s="58">
        <v>82</v>
      </c>
      <c r="U101" s="98">
        <f t="shared" si="14"/>
        <v>0.31660231660231658</v>
      </c>
      <c r="V101" s="58">
        <f t="shared" si="15"/>
        <v>259</v>
      </c>
      <c r="W101" s="58">
        <v>5</v>
      </c>
      <c r="X101" s="184">
        <f>W101/AC101</f>
        <v>2.100840336134454E-2</v>
      </c>
      <c r="Y101" s="58">
        <v>157</v>
      </c>
      <c r="Z101" s="98">
        <f>Y101/AC101</f>
        <v>0.65966386554621848</v>
      </c>
      <c r="AA101" s="58">
        <v>76</v>
      </c>
      <c r="AB101" s="98">
        <f t="shared" si="10"/>
        <v>0.31932773109243695</v>
      </c>
      <c r="AC101" s="58">
        <f t="shared" si="11"/>
        <v>238</v>
      </c>
      <c r="AD101" s="58">
        <v>7</v>
      </c>
      <c r="AE101" s="184">
        <f t="shared" si="18"/>
        <v>2.8225806451612902E-2</v>
      </c>
      <c r="AF101" s="58">
        <v>160</v>
      </c>
      <c r="AG101" s="98">
        <f t="shared" si="19"/>
        <v>0.64516129032258063</v>
      </c>
      <c r="AH101" s="58">
        <v>81</v>
      </c>
      <c r="AI101" s="98">
        <f t="shared" si="20"/>
        <v>0.32661290322580644</v>
      </c>
      <c r="AJ101" s="58">
        <f t="shared" si="21"/>
        <v>248</v>
      </c>
    </row>
    <row r="102" spans="1:43" x14ac:dyDescent="0.4">
      <c r="A102" s="74" t="s">
        <v>196</v>
      </c>
      <c r="B102" s="58">
        <v>18</v>
      </c>
      <c r="C102" s="98">
        <v>0.18</v>
      </c>
      <c r="D102" s="58">
        <v>52</v>
      </c>
      <c r="E102" s="98">
        <v>0.53</v>
      </c>
      <c r="F102" s="58">
        <v>29</v>
      </c>
      <c r="G102" s="98">
        <v>0.28999999999999998</v>
      </c>
      <c r="H102" s="58">
        <v>99</v>
      </c>
      <c r="I102" s="58">
        <v>26</v>
      </c>
      <c r="J102" s="98">
        <v>0.19696969696969696</v>
      </c>
      <c r="K102" s="58">
        <v>73</v>
      </c>
      <c r="L102" s="98">
        <v>0.55303030303030298</v>
      </c>
      <c r="M102" s="58">
        <v>33</v>
      </c>
      <c r="N102" s="98">
        <v>0.25</v>
      </c>
      <c r="O102" s="58">
        <v>132</v>
      </c>
      <c r="P102" s="58">
        <v>23</v>
      </c>
      <c r="Q102" s="184">
        <f t="shared" si="12"/>
        <v>0.19327731092436976</v>
      </c>
      <c r="R102" s="58">
        <v>66</v>
      </c>
      <c r="S102" s="98">
        <f t="shared" si="13"/>
        <v>0.55462184873949583</v>
      </c>
      <c r="T102" s="58">
        <v>30</v>
      </c>
      <c r="U102" s="98">
        <f t="shared" si="14"/>
        <v>0.25210084033613445</v>
      </c>
      <c r="V102" s="58">
        <f t="shared" si="15"/>
        <v>119</v>
      </c>
      <c r="W102" s="58">
        <v>20</v>
      </c>
      <c r="X102" s="184">
        <f t="shared" ref="X102:X104" si="22">W102/AC102</f>
        <v>0.17857142857142858</v>
      </c>
      <c r="Y102" s="58">
        <v>62</v>
      </c>
      <c r="Z102" s="98">
        <f t="shared" ref="Z102:Z105" si="23">Y102/AC102</f>
        <v>0.5535714285714286</v>
      </c>
      <c r="AA102" s="58">
        <v>30</v>
      </c>
      <c r="AB102" s="98">
        <f t="shared" si="10"/>
        <v>0.26785714285714285</v>
      </c>
      <c r="AC102" s="58">
        <f t="shared" si="11"/>
        <v>112</v>
      </c>
      <c r="AD102" s="58">
        <v>21</v>
      </c>
      <c r="AE102" s="184">
        <f t="shared" si="18"/>
        <v>0.20588235294117646</v>
      </c>
      <c r="AF102" s="58">
        <v>54</v>
      </c>
      <c r="AG102" s="98">
        <f t="shared" si="19"/>
        <v>0.52941176470588236</v>
      </c>
      <c r="AH102" s="58">
        <v>27</v>
      </c>
      <c r="AI102" s="98">
        <f t="shared" si="20"/>
        <v>0.26470588235294118</v>
      </c>
      <c r="AJ102" s="58">
        <f t="shared" si="21"/>
        <v>102</v>
      </c>
    </row>
    <row r="103" spans="1:43" x14ac:dyDescent="0.4">
      <c r="A103" s="74" t="s">
        <v>197</v>
      </c>
      <c r="B103" s="58">
        <v>30</v>
      </c>
      <c r="C103" s="98">
        <v>0.2</v>
      </c>
      <c r="D103" s="58">
        <v>66</v>
      </c>
      <c r="E103" s="98">
        <v>0.45</v>
      </c>
      <c r="F103" s="58">
        <v>52</v>
      </c>
      <c r="G103" s="98">
        <v>0.35</v>
      </c>
      <c r="H103" s="58">
        <v>148</v>
      </c>
      <c r="I103" s="58">
        <v>32</v>
      </c>
      <c r="J103" s="98">
        <v>0.22068965517241379</v>
      </c>
      <c r="K103" s="58">
        <v>61</v>
      </c>
      <c r="L103" s="98">
        <v>0.4206896551724138</v>
      </c>
      <c r="M103" s="58">
        <v>52</v>
      </c>
      <c r="N103" s="98">
        <v>0.35862068965517241</v>
      </c>
      <c r="O103" s="58">
        <v>145</v>
      </c>
      <c r="P103" s="58">
        <v>30</v>
      </c>
      <c r="Q103" s="184">
        <f t="shared" si="12"/>
        <v>0.22900763358778625</v>
      </c>
      <c r="R103" s="58">
        <v>56</v>
      </c>
      <c r="S103" s="98">
        <f t="shared" si="13"/>
        <v>0.42748091603053434</v>
      </c>
      <c r="T103" s="58">
        <v>45</v>
      </c>
      <c r="U103" s="98">
        <f t="shared" si="14"/>
        <v>0.34351145038167941</v>
      </c>
      <c r="V103" s="58">
        <f t="shared" si="15"/>
        <v>131</v>
      </c>
      <c r="W103" s="58">
        <v>22</v>
      </c>
      <c r="X103" s="184">
        <f t="shared" si="22"/>
        <v>0.21568627450980393</v>
      </c>
      <c r="Y103" s="58">
        <v>44</v>
      </c>
      <c r="Z103" s="98">
        <f t="shared" si="23"/>
        <v>0.43137254901960786</v>
      </c>
      <c r="AA103" s="58">
        <v>36</v>
      </c>
      <c r="AB103" s="98">
        <f t="shared" si="10"/>
        <v>0.35294117647058826</v>
      </c>
      <c r="AC103" s="58">
        <f t="shared" si="11"/>
        <v>102</v>
      </c>
      <c r="AD103" s="58">
        <v>20</v>
      </c>
      <c r="AE103" s="184">
        <f t="shared" si="18"/>
        <v>0.18018018018018017</v>
      </c>
      <c r="AF103" s="58">
        <v>48</v>
      </c>
      <c r="AG103" s="98">
        <f t="shared" si="19"/>
        <v>0.43243243243243246</v>
      </c>
      <c r="AH103" s="58">
        <v>43</v>
      </c>
      <c r="AI103" s="98">
        <f t="shared" si="20"/>
        <v>0.38738738738738737</v>
      </c>
      <c r="AJ103" s="58">
        <f t="shared" si="21"/>
        <v>111</v>
      </c>
    </row>
    <row r="104" spans="1:43" x14ac:dyDescent="0.4">
      <c r="A104" s="74" t="s">
        <v>198</v>
      </c>
      <c r="B104" s="58">
        <v>7</v>
      </c>
      <c r="C104" s="98">
        <v>0.11</v>
      </c>
      <c r="D104" s="58">
        <v>27</v>
      </c>
      <c r="E104" s="98">
        <v>0.42</v>
      </c>
      <c r="F104" s="58">
        <v>31</v>
      </c>
      <c r="G104" s="98">
        <v>0.48</v>
      </c>
      <c r="H104" s="58">
        <v>65</v>
      </c>
      <c r="I104" s="58">
        <v>5</v>
      </c>
      <c r="J104" s="98">
        <v>8.3333333333333329E-2</v>
      </c>
      <c r="K104" s="58">
        <v>31</v>
      </c>
      <c r="L104" s="98">
        <v>0.51666666666666672</v>
      </c>
      <c r="M104" s="58">
        <v>24</v>
      </c>
      <c r="N104" s="98">
        <v>0.4</v>
      </c>
      <c r="O104" s="58">
        <v>60</v>
      </c>
      <c r="P104" s="58">
        <v>4</v>
      </c>
      <c r="Q104" s="184">
        <f t="shared" si="12"/>
        <v>6.25E-2</v>
      </c>
      <c r="R104" s="58">
        <v>32</v>
      </c>
      <c r="S104" s="98">
        <f t="shared" si="13"/>
        <v>0.5</v>
      </c>
      <c r="T104" s="58">
        <v>28</v>
      </c>
      <c r="U104" s="98">
        <f t="shared" si="14"/>
        <v>0.4375</v>
      </c>
      <c r="V104" s="58">
        <f t="shared" si="15"/>
        <v>64</v>
      </c>
      <c r="W104" s="58">
        <v>6</v>
      </c>
      <c r="X104" s="184">
        <f t="shared" si="22"/>
        <v>0.1</v>
      </c>
      <c r="Y104" s="58">
        <v>29</v>
      </c>
      <c r="Z104" s="98">
        <f t="shared" si="23"/>
        <v>0.48333333333333334</v>
      </c>
      <c r="AA104" s="58">
        <v>25</v>
      </c>
      <c r="AB104" s="98">
        <f t="shared" si="10"/>
        <v>0.41666666666666669</v>
      </c>
      <c r="AC104" s="58">
        <f t="shared" si="11"/>
        <v>60</v>
      </c>
      <c r="AD104" s="58">
        <v>8</v>
      </c>
      <c r="AE104" s="184">
        <f t="shared" si="18"/>
        <v>0.12903225806451613</v>
      </c>
      <c r="AF104" s="58">
        <v>32</v>
      </c>
      <c r="AG104" s="98">
        <f t="shared" si="19"/>
        <v>0.5161290322580645</v>
      </c>
      <c r="AH104" s="58">
        <v>22</v>
      </c>
      <c r="AI104" s="98">
        <f t="shared" si="20"/>
        <v>0.35483870967741937</v>
      </c>
      <c r="AJ104" s="58">
        <f t="shared" si="21"/>
        <v>62</v>
      </c>
    </row>
    <row r="105" spans="1:43" x14ac:dyDescent="0.4">
      <c r="A105" s="100" t="s">
        <v>36</v>
      </c>
      <c r="B105" s="76">
        <v>66</v>
      </c>
      <c r="C105" s="101">
        <v>0.11</v>
      </c>
      <c r="D105" s="76">
        <v>330</v>
      </c>
      <c r="E105" s="101">
        <v>0.55000000000000004</v>
      </c>
      <c r="F105" s="76">
        <v>205</v>
      </c>
      <c r="G105" s="101">
        <v>0.34</v>
      </c>
      <c r="H105" s="76">
        <v>601</v>
      </c>
      <c r="I105" s="76">
        <v>68</v>
      </c>
      <c r="J105" s="101">
        <v>0.11276948590381426</v>
      </c>
      <c r="K105" s="76">
        <v>346</v>
      </c>
      <c r="L105" s="101">
        <v>0.57379767827529027</v>
      </c>
      <c r="M105" s="76">
        <v>189</v>
      </c>
      <c r="N105" s="101">
        <v>0.31343283582089554</v>
      </c>
      <c r="O105" s="76">
        <v>603</v>
      </c>
      <c r="P105" s="76">
        <f>SUM(P99:P104)</f>
        <v>65</v>
      </c>
      <c r="Q105" s="101">
        <f>P105/V105</f>
        <v>0.10833333333333334</v>
      </c>
      <c r="R105" s="76">
        <f>SUM(R99:R104)</f>
        <v>337</v>
      </c>
      <c r="S105" s="101">
        <f>R105/V105</f>
        <v>0.56166666666666665</v>
      </c>
      <c r="T105" s="76">
        <f>SUM(T99:T104)</f>
        <v>198</v>
      </c>
      <c r="U105" s="101">
        <f>T105/V105</f>
        <v>0.33</v>
      </c>
      <c r="V105" s="76">
        <f>SUM(V99:V104)</f>
        <v>600</v>
      </c>
      <c r="W105" s="76">
        <f>SUM(W99:W104)</f>
        <v>53</v>
      </c>
      <c r="X105" s="101">
        <f>W105/AC105</f>
        <v>9.8880597014925367E-2</v>
      </c>
      <c r="Y105" s="76">
        <f>SUM(Y99:Y104)</f>
        <v>304</v>
      </c>
      <c r="Z105" s="101">
        <f t="shared" si="23"/>
        <v>0.56716417910447758</v>
      </c>
      <c r="AA105" s="76">
        <f>SUM(AA99:AA104)</f>
        <v>179</v>
      </c>
      <c r="AB105" s="101">
        <f t="shared" si="10"/>
        <v>0.33395522388059701</v>
      </c>
      <c r="AC105" s="76">
        <f>SUM(AC99:AC104)</f>
        <v>536</v>
      </c>
      <c r="AD105" s="76">
        <f>SUM(AD99:AD104)</f>
        <v>56</v>
      </c>
      <c r="AE105" s="101">
        <f>AD105/AJ105</f>
        <v>0.10256410256410256</v>
      </c>
      <c r="AF105" s="76">
        <f>SUM(AF99:AF104)</f>
        <v>307</v>
      </c>
      <c r="AG105" s="101">
        <f t="shared" si="19"/>
        <v>0.56227106227106227</v>
      </c>
      <c r="AH105" s="76">
        <f>SUM(AH99:AH104)</f>
        <v>183</v>
      </c>
      <c r="AI105" s="101">
        <f t="shared" si="20"/>
        <v>0.33516483516483514</v>
      </c>
      <c r="AJ105" s="76">
        <f>SUM(AJ99:AJ104)</f>
        <v>546</v>
      </c>
    </row>
    <row r="106" spans="1:43" x14ac:dyDescent="0.4">
      <c r="A106" s="26"/>
    </row>
    <row r="107" spans="1:43" x14ac:dyDescent="0.4">
      <c r="A107" s="396" t="s">
        <v>203</v>
      </c>
      <c r="B107" s="397"/>
      <c r="C107" s="397"/>
      <c r="D107" s="397"/>
      <c r="E107" s="397"/>
      <c r="F107" s="397"/>
      <c r="G107" s="397"/>
      <c r="H107" s="397"/>
      <c r="I107" s="397"/>
      <c r="J107" s="397"/>
      <c r="K107" s="397"/>
      <c r="L107" s="397"/>
      <c r="M107" s="397"/>
      <c r="N107" s="397"/>
      <c r="O107" s="397"/>
      <c r="P107" s="397"/>
    </row>
    <row r="108" spans="1:43" x14ac:dyDescent="0.4">
      <c r="A108" s="125"/>
      <c r="B108" s="393">
        <v>2021</v>
      </c>
      <c r="C108" s="394"/>
      <c r="D108" s="395"/>
      <c r="E108" s="391">
        <v>2022</v>
      </c>
      <c r="F108" s="391"/>
      <c r="G108" s="391"/>
      <c r="H108" s="391">
        <v>2023</v>
      </c>
      <c r="I108" s="391"/>
      <c r="J108" s="391"/>
      <c r="K108" s="391">
        <v>2024</v>
      </c>
      <c r="L108" s="391"/>
      <c r="M108" s="391"/>
      <c r="N108" s="391">
        <v>2025</v>
      </c>
      <c r="O108" s="391"/>
      <c r="P108" s="391"/>
    </row>
    <row r="109" spans="1:43" x14ac:dyDescent="0.4">
      <c r="A109" s="90" t="s">
        <v>204</v>
      </c>
      <c r="B109" s="91" t="s">
        <v>120</v>
      </c>
      <c r="C109" s="91" t="s">
        <v>121</v>
      </c>
      <c r="D109" s="91" t="s">
        <v>36</v>
      </c>
      <c r="E109" s="91" t="s">
        <v>120</v>
      </c>
      <c r="F109" s="91" t="s">
        <v>121</v>
      </c>
      <c r="G109" s="91" t="s">
        <v>36</v>
      </c>
      <c r="H109" s="91" t="s">
        <v>120</v>
      </c>
      <c r="I109" s="91" t="s">
        <v>121</v>
      </c>
      <c r="J109" s="91" t="s">
        <v>36</v>
      </c>
      <c r="K109" s="91" t="s">
        <v>120</v>
      </c>
      <c r="L109" s="91" t="s">
        <v>121</v>
      </c>
      <c r="M109" s="91" t="s">
        <v>36</v>
      </c>
      <c r="N109" s="91" t="s">
        <v>120</v>
      </c>
      <c r="O109" s="91" t="s">
        <v>121</v>
      </c>
      <c r="P109" s="91" t="s">
        <v>36</v>
      </c>
    </row>
    <row r="110" spans="1:43" x14ac:dyDescent="0.4">
      <c r="A110" s="74" t="s">
        <v>200</v>
      </c>
      <c r="B110" s="50">
        <v>42</v>
      </c>
      <c r="C110" s="58">
        <v>24</v>
      </c>
      <c r="D110" s="58">
        <v>66</v>
      </c>
      <c r="E110" s="58">
        <v>42</v>
      </c>
      <c r="F110" s="58">
        <v>26</v>
      </c>
      <c r="G110" s="58">
        <v>68</v>
      </c>
      <c r="H110" s="58">
        <v>38</v>
      </c>
      <c r="I110" s="58">
        <v>27</v>
      </c>
      <c r="J110" s="58">
        <f>SUM(H110:I110)</f>
        <v>65</v>
      </c>
      <c r="K110" s="58">
        <v>25</v>
      </c>
      <c r="L110" s="58">
        <v>28</v>
      </c>
      <c r="M110" s="58">
        <f>SUM(K110:L110)</f>
        <v>53</v>
      </c>
      <c r="N110" s="58">
        <v>28</v>
      </c>
      <c r="O110" s="58">
        <v>28</v>
      </c>
      <c r="P110" s="58">
        <f>SUM(N110:O110)</f>
        <v>56</v>
      </c>
    </row>
    <row r="111" spans="1:43" x14ac:dyDescent="0.4">
      <c r="A111" s="74" t="s">
        <v>201</v>
      </c>
      <c r="B111" s="50">
        <v>164</v>
      </c>
      <c r="C111" s="58">
        <v>166</v>
      </c>
      <c r="D111" s="58">
        <v>330</v>
      </c>
      <c r="E111" s="58">
        <v>169</v>
      </c>
      <c r="F111" s="58">
        <v>177</v>
      </c>
      <c r="G111" s="58">
        <v>346</v>
      </c>
      <c r="H111" s="58">
        <v>162</v>
      </c>
      <c r="I111" s="58">
        <v>175</v>
      </c>
      <c r="J111" s="58">
        <f t="shared" ref="J111:J112" si="24">SUM(H111:I111)</f>
        <v>337</v>
      </c>
      <c r="K111" s="58">
        <v>157</v>
      </c>
      <c r="L111" s="58">
        <v>147</v>
      </c>
      <c r="M111" s="58">
        <f>SUM(K111:L111)</f>
        <v>304</v>
      </c>
      <c r="N111" s="58">
        <v>155</v>
      </c>
      <c r="O111" s="58">
        <v>152</v>
      </c>
      <c r="P111" s="58">
        <f t="shared" ref="P111:P112" si="25">SUM(N111:O111)</f>
        <v>307</v>
      </c>
    </row>
    <row r="112" spans="1:43" x14ac:dyDescent="0.4">
      <c r="A112" s="74" t="s">
        <v>202</v>
      </c>
      <c r="B112" s="50">
        <v>114</v>
      </c>
      <c r="C112" s="58">
        <v>91</v>
      </c>
      <c r="D112" s="58">
        <v>205</v>
      </c>
      <c r="E112" s="58">
        <v>112</v>
      </c>
      <c r="F112" s="58">
        <v>77</v>
      </c>
      <c r="G112" s="58">
        <v>189</v>
      </c>
      <c r="H112" s="58">
        <v>116</v>
      </c>
      <c r="I112" s="58">
        <v>82</v>
      </c>
      <c r="J112" s="58">
        <f t="shared" si="24"/>
        <v>198</v>
      </c>
      <c r="K112" s="58">
        <v>103</v>
      </c>
      <c r="L112" s="58">
        <v>76</v>
      </c>
      <c r="M112" s="58">
        <f>SUM(K112:L112)</f>
        <v>179</v>
      </c>
      <c r="N112" s="58">
        <v>109</v>
      </c>
      <c r="O112" s="58">
        <v>74</v>
      </c>
      <c r="P112" s="58">
        <f t="shared" si="25"/>
        <v>183</v>
      </c>
    </row>
    <row r="113" spans="1:41" x14ac:dyDescent="0.4">
      <c r="A113" s="75" t="s">
        <v>36</v>
      </c>
      <c r="B113" s="76">
        <v>320</v>
      </c>
      <c r="C113" s="76">
        <v>281</v>
      </c>
      <c r="D113" s="76">
        <v>601</v>
      </c>
      <c r="E113" s="76">
        <v>323</v>
      </c>
      <c r="F113" s="76">
        <v>280</v>
      </c>
      <c r="G113" s="76">
        <v>603</v>
      </c>
      <c r="H113" s="76">
        <f>SUM(H110:H112)</f>
        <v>316</v>
      </c>
      <c r="I113" s="76">
        <f>SUM(I110:I112)</f>
        <v>284</v>
      </c>
      <c r="J113" s="76">
        <f>I113+H113</f>
        <v>600</v>
      </c>
      <c r="K113" s="76">
        <f>SUM(K110:K112)</f>
        <v>285</v>
      </c>
      <c r="L113" s="76">
        <f>SUM(L110:L112)</f>
        <v>251</v>
      </c>
      <c r="M113" s="76">
        <f>L113+K113</f>
        <v>536</v>
      </c>
      <c r="N113" s="76">
        <f>SUM(N110:N112)</f>
        <v>292</v>
      </c>
      <c r="O113" s="76">
        <f>SUM(O110:O112)</f>
        <v>254</v>
      </c>
      <c r="P113" s="76">
        <f>SUM(P110:P112)</f>
        <v>546</v>
      </c>
    </row>
    <row r="114" spans="1:41" x14ac:dyDescent="0.4">
      <c r="A114" s="26"/>
    </row>
    <row r="115" spans="1:41" x14ac:dyDescent="0.4">
      <c r="A115" s="396" t="s">
        <v>355</v>
      </c>
      <c r="B115" s="397"/>
      <c r="C115" s="397"/>
      <c r="D115" s="397"/>
      <c r="E115" s="397"/>
      <c r="F115" s="397"/>
      <c r="G115" s="397"/>
      <c r="H115" s="397"/>
      <c r="I115" s="397"/>
      <c r="J115" s="397"/>
      <c r="K115" s="397"/>
      <c r="L115" s="397"/>
      <c r="M115" s="397"/>
      <c r="N115" s="397"/>
      <c r="O115" s="397"/>
      <c r="P115" s="397"/>
      <c r="T115" s="3"/>
      <c r="U115" s="3"/>
      <c r="V115" s="3"/>
      <c r="W115" s="3"/>
      <c r="X115" s="3"/>
      <c r="Y115" s="3"/>
    </row>
    <row r="116" spans="1:41" x14ac:dyDescent="0.4">
      <c r="A116" s="104"/>
      <c r="B116" s="393">
        <v>2021</v>
      </c>
      <c r="C116" s="394"/>
      <c r="D116" s="395"/>
      <c r="E116" s="393">
        <v>2022</v>
      </c>
      <c r="F116" s="394"/>
      <c r="G116" s="395"/>
      <c r="H116" s="393">
        <v>2023</v>
      </c>
      <c r="I116" s="394"/>
      <c r="J116" s="395"/>
      <c r="K116" s="393">
        <v>2024</v>
      </c>
      <c r="L116" s="394"/>
      <c r="M116" s="395"/>
      <c r="N116" s="391">
        <v>2025</v>
      </c>
      <c r="O116" s="391"/>
      <c r="P116" s="391"/>
    </row>
    <row r="117" spans="1:41" x14ac:dyDescent="0.4">
      <c r="A117" s="90" t="s">
        <v>190</v>
      </c>
      <c r="B117" s="91" t="s">
        <v>120</v>
      </c>
      <c r="C117" s="91" t="s">
        <v>121</v>
      </c>
      <c r="D117" s="91" t="s">
        <v>36</v>
      </c>
      <c r="E117" s="91" t="s">
        <v>120</v>
      </c>
      <c r="F117" s="91" t="s">
        <v>121</v>
      </c>
      <c r="G117" s="91" t="s">
        <v>36</v>
      </c>
      <c r="H117" s="91" t="s">
        <v>120</v>
      </c>
      <c r="I117" s="91" t="s">
        <v>121</v>
      </c>
      <c r="J117" s="91" t="s">
        <v>36</v>
      </c>
      <c r="K117" s="91" t="s">
        <v>120</v>
      </c>
      <c r="L117" s="91" t="s">
        <v>121</v>
      </c>
      <c r="M117" s="263" t="s">
        <v>36</v>
      </c>
      <c r="N117" s="91" t="s">
        <v>120</v>
      </c>
      <c r="O117" s="91" t="s">
        <v>121</v>
      </c>
      <c r="P117" s="91" t="s">
        <v>36</v>
      </c>
    </row>
    <row r="118" spans="1:41" x14ac:dyDescent="0.4">
      <c r="A118" s="96" t="s">
        <v>194</v>
      </c>
      <c r="B118" s="32" t="s">
        <v>184</v>
      </c>
      <c r="C118" s="32">
        <v>3</v>
      </c>
      <c r="D118" s="32">
        <v>3</v>
      </c>
      <c r="E118" s="32">
        <v>1</v>
      </c>
      <c r="F118" s="32">
        <v>3</v>
      </c>
      <c r="G118" s="32">
        <v>4</v>
      </c>
      <c r="H118" s="32">
        <v>1</v>
      </c>
      <c r="I118" s="32">
        <v>2</v>
      </c>
      <c r="J118" s="32">
        <f>H118+I118</f>
        <v>3</v>
      </c>
      <c r="K118" s="32">
        <v>1</v>
      </c>
      <c r="L118" s="32">
        <v>2</v>
      </c>
      <c r="M118" s="261">
        <f>K118+L118</f>
        <v>3</v>
      </c>
      <c r="N118" s="32">
        <v>1</v>
      </c>
      <c r="O118" s="32">
        <v>2</v>
      </c>
      <c r="P118" s="32">
        <f>N118+O118</f>
        <v>3</v>
      </c>
    </row>
    <row r="119" spans="1:41" x14ac:dyDescent="0.4">
      <c r="A119" s="96" t="s">
        <v>195</v>
      </c>
      <c r="B119" s="32">
        <v>52</v>
      </c>
      <c r="C119" s="32">
        <v>57</v>
      </c>
      <c r="D119" s="32">
        <v>109</v>
      </c>
      <c r="E119" s="32">
        <v>47</v>
      </c>
      <c r="F119" s="32">
        <v>58</v>
      </c>
      <c r="G119" s="32">
        <v>105</v>
      </c>
      <c r="H119" s="32">
        <v>61</v>
      </c>
      <c r="I119" s="32">
        <v>62</v>
      </c>
      <c r="J119" s="32">
        <f t="shared" ref="J119:J122" si="26">H119+I119</f>
        <v>123</v>
      </c>
      <c r="K119" s="32">
        <v>60</v>
      </c>
      <c r="L119" s="32">
        <v>56</v>
      </c>
      <c r="M119" s="261">
        <f>K119+L119</f>
        <v>116</v>
      </c>
      <c r="N119" s="32">
        <v>64</v>
      </c>
      <c r="O119" s="32">
        <v>65</v>
      </c>
      <c r="P119" s="32">
        <f>N119+O119</f>
        <v>129</v>
      </c>
    </row>
    <row r="120" spans="1:41" x14ac:dyDescent="0.4">
      <c r="A120" s="96" t="s">
        <v>196</v>
      </c>
      <c r="B120" s="50">
        <v>21</v>
      </c>
      <c r="C120" s="50">
        <v>24</v>
      </c>
      <c r="D120" s="50">
        <v>45</v>
      </c>
      <c r="E120" s="32">
        <v>38</v>
      </c>
      <c r="F120" s="32">
        <v>33</v>
      </c>
      <c r="G120" s="32">
        <v>71</v>
      </c>
      <c r="H120" s="32">
        <v>29</v>
      </c>
      <c r="I120" s="32">
        <v>31</v>
      </c>
      <c r="J120" s="32">
        <f t="shared" si="26"/>
        <v>60</v>
      </c>
      <c r="K120" s="32">
        <v>32</v>
      </c>
      <c r="L120" s="32">
        <v>23</v>
      </c>
      <c r="M120" s="261">
        <f>K120+L120</f>
        <v>55</v>
      </c>
      <c r="N120" s="32">
        <v>32</v>
      </c>
      <c r="O120" s="32">
        <v>18</v>
      </c>
      <c r="P120" s="32">
        <f>N120+O120</f>
        <v>50</v>
      </c>
    </row>
    <row r="121" spans="1:41" x14ac:dyDescent="0.4">
      <c r="A121" s="96" t="s">
        <v>197</v>
      </c>
      <c r="B121" s="50">
        <v>41</v>
      </c>
      <c r="C121" s="50">
        <v>4</v>
      </c>
      <c r="D121" s="50">
        <v>45</v>
      </c>
      <c r="E121" s="32">
        <v>39</v>
      </c>
      <c r="F121" s="32">
        <v>7</v>
      </c>
      <c r="G121" s="32">
        <v>46</v>
      </c>
      <c r="H121" s="32">
        <v>37</v>
      </c>
      <c r="I121" s="32">
        <v>10</v>
      </c>
      <c r="J121" s="32">
        <f t="shared" si="26"/>
        <v>47</v>
      </c>
      <c r="K121" s="32">
        <v>29</v>
      </c>
      <c r="L121" s="32">
        <v>7</v>
      </c>
      <c r="M121" s="261">
        <f>K121+L121</f>
        <v>36</v>
      </c>
      <c r="N121" s="32">
        <v>32</v>
      </c>
      <c r="O121" s="32">
        <v>6</v>
      </c>
      <c r="P121" s="32">
        <f>N121+O121</f>
        <v>38</v>
      </c>
    </row>
    <row r="122" spans="1:41" x14ac:dyDescent="0.4">
      <c r="A122" s="96" t="s">
        <v>198</v>
      </c>
      <c r="B122" s="50">
        <v>1</v>
      </c>
      <c r="C122" s="50">
        <v>9</v>
      </c>
      <c r="D122" s="50">
        <v>10</v>
      </c>
      <c r="E122" s="32">
        <v>2</v>
      </c>
      <c r="F122" s="32">
        <v>9</v>
      </c>
      <c r="G122" s="32">
        <v>11</v>
      </c>
      <c r="H122" s="32">
        <v>1</v>
      </c>
      <c r="I122" s="32">
        <v>14</v>
      </c>
      <c r="J122" s="32">
        <f t="shared" si="26"/>
        <v>15</v>
      </c>
      <c r="K122" s="32">
        <v>1</v>
      </c>
      <c r="L122" s="32">
        <v>14</v>
      </c>
      <c r="M122" s="32">
        <f>K122+L122</f>
        <v>15</v>
      </c>
      <c r="N122" s="32">
        <v>2</v>
      </c>
      <c r="O122" s="32">
        <v>14</v>
      </c>
      <c r="P122" s="32">
        <f>N122+O122</f>
        <v>16</v>
      </c>
    </row>
    <row r="123" spans="1:41" x14ac:dyDescent="0.4">
      <c r="A123" s="75" t="s">
        <v>36</v>
      </c>
      <c r="B123" s="76">
        <v>115</v>
      </c>
      <c r="C123" s="76">
        <v>97</v>
      </c>
      <c r="D123" s="76">
        <v>212</v>
      </c>
      <c r="E123" s="76">
        <v>127</v>
      </c>
      <c r="F123" s="76">
        <v>110</v>
      </c>
      <c r="G123" s="76">
        <v>237</v>
      </c>
      <c r="H123" s="76">
        <f>SUM(H118:H122)</f>
        <v>129</v>
      </c>
      <c r="I123" s="76">
        <f>SUM(I118:I122)</f>
        <v>119</v>
      </c>
      <c r="J123" s="76">
        <f>SUM(J118:J122)</f>
        <v>248</v>
      </c>
      <c r="K123" s="76">
        <f t="shared" ref="K123:P123" si="27">SUM(K118:K122)</f>
        <v>123</v>
      </c>
      <c r="L123" s="76">
        <f t="shared" si="27"/>
        <v>102</v>
      </c>
      <c r="M123" s="76">
        <f t="shared" si="27"/>
        <v>225</v>
      </c>
      <c r="N123" s="76">
        <f t="shared" si="27"/>
        <v>131</v>
      </c>
      <c r="O123" s="76">
        <f t="shared" si="27"/>
        <v>105</v>
      </c>
      <c r="P123" s="76">
        <f t="shared" si="27"/>
        <v>236</v>
      </c>
    </row>
    <row r="124" spans="1:41" ht="163.5" customHeight="1" x14ac:dyDescent="0.4">
      <c r="A124" s="339" t="s">
        <v>479</v>
      </c>
      <c r="B124" s="335"/>
      <c r="C124" s="335"/>
      <c r="D124" s="335"/>
      <c r="E124" s="335"/>
      <c r="F124" s="335"/>
      <c r="G124" s="335"/>
      <c r="H124" s="335"/>
      <c r="I124" s="335"/>
      <c r="J124" s="335"/>
      <c r="K124" s="335"/>
      <c r="L124" s="335"/>
      <c r="M124" s="335"/>
      <c r="N124" s="335"/>
      <c r="O124" s="335"/>
      <c r="P124" s="335"/>
      <c r="Q124" s="335"/>
      <c r="R124" s="335"/>
      <c r="S124" s="335"/>
    </row>
    <row r="125" spans="1:41" x14ac:dyDescent="0.4">
      <c r="A125" s="25"/>
      <c r="B125" s="25"/>
      <c r="C125" s="25"/>
      <c r="D125" s="25"/>
      <c r="E125" s="25"/>
      <c r="F125" s="25"/>
      <c r="G125" s="25"/>
      <c r="H125" s="25"/>
      <c r="I125" s="25"/>
      <c r="J125" s="25"/>
      <c r="K125" s="25"/>
      <c r="L125" s="25"/>
      <c r="M125" s="25"/>
      <c r="N125" s="25"/>
      <c r="O125" s="25"/>
      <c r="P125" s="25"/>
      <c r="Q125" s="25"/>
      <c r="R125" s="25"/>
      <c r="S125" s="25"/>
    </row>
    <row r="126" spans="1:41" x14ac:dyDescent="0.4">
      <c r="A126" s="396" t="s">
        <v>205</v>
      </c>
      <c r="B126" s="397"/>
      <c r="C126" s="397"/>
      <c r="D126" s="397"/>
      <c r="E126" s="397"/>
      <c r="F126" s="397"/>
      <c r="G126" s="397"/>
      <c r="H126" s="397"/>
      <c r="I126" s="397"/>
      <c r="J126" s="397"/>
      <c r="K126" s="397"/>
      <c r="L126" s="397"/>
      <c r="M126" s="397"/>
      <c r="N126" s="397"/>
      <c r="O126" s="397"/>
      <c r="P126" s="397"/>
      <c r="Q126" s="397"/>
      <c r="R126" s="397"/>
      <c r="S126" s="397"/>
      <c r="T126" s="397"/>
      <c r="U126" s="397"/>
      <c r="V126" s="397"/>
      <c r="W126" s="397"/>
      <c r="X126" s="397"/>
      <c r="Y126" s="397"/>
      <c r="Z126" s="397"/>
      <c r="AF126" s="3"/>
      <c r="AG126" s="3"/>
      <c r="AH126" s="3"/>
      <c r="AI126" s="3"/>
      <c r="AJ126" s="3"/>
      <c r="AK126" s="3"/>
      <c r="AL126" s="3"/>
      <c r="AM126" s="3"/>
      <c r="AN126" s="3"/>
      <c r="AO126" s="3"/>
    </row>
    <row r="127" spans="1:41" x14ac:dyDescent="0.4">
      <c r="A127" s="104"/>
      <c r="B127" s="410">
        <v>2021</v>
      </c>
      <c r="C127" s="411"/>
      <c r="D127" s="411"/>
      <c r="E127" s="411"/>
      <c r="F127" s="412"/>
      <c r="G127" s="410">
        <v>2022</v>
      </c>
      <c r="H127" s="411"/>
      <c r="I127" s="411"/>
      <c r="J127" s="411"/>
      <c r="K127" s="412"/>
      <c r="L127" s="410">
        <v>2023</v>
      </c>
      <c r="M127" s="411"/>
      <c r="N127" s="411"/>
      <c r="O127" s="411"/>
      <c r="P127" s="412"/>
      <c r="Q127" s="410">
        <v>2024</v>
      </c>
      <c r="R127" s="411"/>
      <c r="S127" s="411"/>
      <c r="T127" s="411"/>
      <c r="U127" s="412"/>
      <c r="V127" s="413">
        <v>2025</v>
      </c>
      <c r="W127" s="413"/>
      <c r="X127" s="413"/>
      <c r="Y127" s="413"/>
      <c r="Z127" s="410"/>
    </row>
    <row r="128" spans="1:41" x14ac:dyDescent="0.4">
      <c r="A128" s="426" t="s">
        <v>177</v>
      </c>
      <c r="B128" s="427" t="s">
        <v>120</v>
      </c>
      <c r="C128" s="428"/>
      <c r="D128" s="427" t="s">
        <v>121</v>
      </c>
      <c r="E128" s="428"/>
      <c r="F128" s="102"/>
      <c r="G128" s="427" t="s">
        <v>120</v>
      </c>
      <c r="H128" s="428"/>
      <c r="I128" s="427" t="s">
        <v>121</v>
      </c>
      <c r="J128" s="428"/>
      <c r="K128" s="102"/>
      <c r="L128" s="427" t="s">
        <v>120</v>
      </c>
      <c r="M128" s="428"/>
      <c r="N128" s="427" t="s">
        <v>121</v>
      </c>
      <c r="O128" s="428"/>
      <c r="P128" s="102"/>
      <c r="Q128" s="427" t="s">
        <v>120</v>
      </c>
      <c r="R128" s="428"/>
      <c r="S128" s="427" t="s">
        <v>121</v>
      </c>
      <c r="T128" s="428"/>
      <c r="U128" s="262"/>
      <c r="V128" s="399" t="s">
        <v>120</v>
      </c>
      <c r="W128" s="399"/>
      <c r="X128" s="399" t="s">
        <v>121</v>
      </c>
      <c r="Y128" s="399"/>
      <c r="Z128" s="102"/>
    </row>
    <row r="129" spans="1:26" ht="29.15" x14ac:dyDescent="0.4">
      <c r="A129" s="426"/>
      <c r="B129" s="91" t="s">
        <v>191</v>
      </c>
      <c r="C129" s="91" t="s">
        <v>192</v>
      </c>
      <c r="D129" s="91" t="s">
        <v>191</v>
      </c>
      <c r="E129" s="91" t="s">
        <v>192</v>
      </c>
      <c r="F129" s="91" t="s">
        <v>36</v>
      </c>
      <c r="G129" s="91" t="s">
        <v>191</v>
      </c>
      <c r="H129" s="91" t="s">
        <v>192</v>
      </c>
      <c r="I129" s="91" t="s">
        <v>191</v>
      </c>
      <c r="J129" s="91" t="s">
        <v>192</v>
      </c>
      <c r="K129" s="91" t="s">
        <v>36</v>
      </c>
      <c r="L129" s="91" t="s">
        <v>191</v>
      </c>
      <c r="M129" s="91" t="s">
        <v>192</v>
      </c>
      <c r="N129" s="91" t="s">
        <v>191</v>
      </c>
      <c r="O129" s="91" t="s">
        <v>192</v>
      </c>
      <c r="P129" s="91" t="s">
        <v>36</v>
      </c>
      <c r="Q129" s="91" t="s">
        <v>191</v>
      </c>
      <c r="R129" s="91" t="s">
        <v>192</v>
      </c>
      <c r="S129" s="91" t="s">
        <v>191</v>
      </c>
      <c r="T129" s="91" t="s">
        <v>192</v>
      </c>
      <c r="U129" s="263" t="s">
        <v>36</v>
      </c>
      <c r="V129" s="91" t="s">
        <v>191</v>
      </c>
      <c r="W129" s="91" t="s">
        <v>192</v>
      </c>
      <c r="X129" s="91" t="s">
        <v>191</v>
      </c>
      <c r="Y129" s="91" t="s">
        <v>192</v>
      </c>
      <c r="Z129" s="91" t="s">
        <v>36</v>
      </c>
    </row>
    <row r="130" spans="1:26" x14ac:dyDescent="0.4">
      <c r="A130" s="105" t="s">
        <v>206</v>
      </c>
      <c r="B130" s="50" t="s">
        <v>184</v>
      </c>
      <c r="C130" s="250" t="s">
        <v>184</v>
      </c>
      <c r="D130" s="50">
        <v>4</v>
      </c>
      <c r="E130" s="301">
        <v>1</v>
      </c>
      <c r="F130" s="50">
        <v>4</v>
      </c>
      <c r="G130" s="50" t="s">
        <v>184</v>
      </c>
      <c r="H130" s="302" t="s">
        <v>184</v>
      </c>
      <c r="I130" s="50">
        <v>4</v>
      </c>
      <c r="J130" s="301">
        <v>1</v>
      </c>
      <c r="K130" s="50">
        <v>4</v>
      </c>
      <c r="L130" s="50">
        <v>0</v>
      </c>
      <c r="M130" s="303">
        <f>L130/P130</f>
        <v>0</v>
      </c>
      <c r="N130" s="50">
        <v>4</v>
      </c>
      <c r="O130" s="301">
        <f>N130/P130</f>
        <v>1</v>
      </c>
      <c r="P130" s="50">
        <f>L130+N130</f>
        <v>4</v>
      </c>
      <c r="Q130" s="244">
        <v>0</v>
      </c>
      <c r="R130" s="303">
        <f>Q130/U130</f>
        <v>0</v>
      </c>
      <c r="S130" s="244">
        <v>4</v>
      </c>
      <c r="T130" s="301">
        <f>S130/U130</f>
        <v>1</v>
      </c>
      <c r="U130" s="50">
        <f t="shared" ref="U130:U140" si="28">Q130+S130</f>
        <v>4</v>
      </c>
      <c r="V130" s="244">
        <v>0</v>
      </c>
      <c r="W130" s="303">
        <f>V130/Z130</f>
        <v>0</v>
      </c>
      <c r="X130" s="244">
        <v>4</v>
      </c>
      <c r="Y130" s="301">
        <f>X130/Z130</f>
        <v>1</v>
      </c>
      <c r="Z130" s="50">
        <f t="shared" ref="Z130:Z140" si="29">V130+X130</f>
        <v>4</v>
      </c>
    </row>
    <row r="131" spans="1:26" x14ac:dyDescent="0.4">
      <c r="A131" s="105" t="s">
        <v>207</v>
      </c>
      <c r="B131" s="50">
        <v>2</v>
      </c>
      <c r="C131" s="301">
        <v>0.4</v>
      </c>
      <c r="D131" s="50">
        <v>3</v>
      </c>
      <c r="E131" s="301">
        <v>0.6</v>
      </c>
      <c r="F131" s="50">
        <v>5</v>
      </c>
      <c r="G131" s="50">
        <v>3</v>
      </c>
      <c r="H131" s="301">
        <v>0.75</v>
      </c>
      <c r="I131" s="50">
        <v>1</v>
      </c>
      <c r="J131" s="301">
        <v>0.25</v>
      </c>
      <c r="K131" s="50">
        <v>4</v>
      </c>
      <c r="L131" s="50">
        <v>3</v>
      </c>
      <c r="M131" s="303">
        <f t="shared" ref="M131:M133" si="30">L131/P131</f>
        <v>0.75</v>
      </c>
      <c r="N131" s="50">
        <v>1</v>
      </c>
      <c r="O131" s="301">
        <f t="shared" ref="O131:O133" si="31">N131/P131</f>
        <v>0.25</v>
      </c>
      <c r="P131" s="50">
        <f t="shared" ref="P131:P140" si="32">L131+N131</f>
        <v>4</v>
      </c>
      <c r="Q131" s="244">
        <v>3</v>
      </c>
      <c r="R131" s="303">
        <f>Q131/U131</f>
        <v>0.75</v>
      </c>
      <c r="S131" s="244">
        <v>1</v>
      </c>
      <c r="T131" s="301">
        <f>S131/U131</f>
        <v>0.25</v>
      </c>
      <c r="U131" s="50">
        <f t="shared" si="28"/>
        <v>4</v>
      </c>
      <c r="V131" s="244">
        <v>3</v>
      </c>
      <c r="W131" s="303">
        <f>V131/Z131</f>
        <v>0.75</v>
      </c>
      <c r="X131" s="244">
        <v>1</v>
      </c>
      <c r="Y131" s="301">
        <f>X131/Z131</f>
        <v>0.25</v>
      </c>
      <c r="Z131" s="50">
        <f t="shared" si="29"/>
        <v>4</v>
      </c>
    </row>
    <row r="132" spans="1:26" x14ac:dyDescent="0.4">
      <c r="A132" s="105" t="s">
        <v>208</v>
      </c>
      <c r="B132" s="50">
        <v>7</v>
      </c>
      <c r="C132" s="301">
        <v>0.3</v>
      </c>
      <c r="D132" s="50">
        <v>16</v>
      </c>
      <c r="E132" s="301">
        <v>0.7</v>
      </c>
      <c r="F132" s="50">
        <v>23</v>
      </c>
      <c r="G132" s="50">
        <v>5</v>
      </c>
      <c r="H132" s="301">
        <v>0.25</v>
      </c>
      <c r="I132" s="50">
        <v>15</v>
      </c>
      <c r="J132" s="301">
        <v>0.75</v>
      </c>
      <c r="K132" s="50">
        <v>20</v>
      </c>
      <c r="L132" s="50">
        <v>5</v>
      </c>
      <c r="M132" s="303">
        <f t="shared" si="30"/>
        <v>0.27777777777777779</v>
      </c>
      <c r="N132" s="50">
        <v>13</v>
      </c>
      <c r="O132" s="301">
        <f t="shared" si="31"/>
        <v>0.72222222222222221</v>
      </c>
      <c r="P132" s="50">
        <f t="shared" si="32"/>
        <v>18</v>
      </c>
      <c r="Q132" s="244">
        <v>4</v>
      </c>
      <c r="R132" s="303">
        <f>Q132/U132</f>
        <v>0.25</v>
      </c>
      <c r="S132" s="244">
        <v>12</v>
      </c>
      <c r="T132" s="301">
        <f>S132/U132</f>
        <v>0.75</v>
      </c>
      <c r="U132" s="50">
        <f t="shared" si="28"/>
        <v>16</v>
      </c>
      <c r="V132" s="244">
        <v>4</v>
      </c>
      <c r="W132" s="303">
        <f>V132/Z132</f>
        <v>0.26666666666666666</v>
      </c>
      <c r="X132" s="244">
        <v>11</v>
      </c>
      <c r="Y132" s="301">
        <f>X132/Z132</f>
        <v>0.73333333333333328</v>
      </c>
      <c r="Z132" s="50">
        <f t="shared" si="29"/>
        <v>15</v>
      </c>
    </row>
    <row r="133" spans="1:26" x14ac:dyDescent="0.4">
      <c r="A133" s="105" t="s">
        <v>209</v>
      </c>
      <c r="B133" s="50">
        <v>5</v>
      </c>
      <c r="C133" s="301">
        <v>0.26</v>
      </c>
      <c r="D133" s="50">
        <v>14</v>
      </c>
      <c r="E133" s="301">
        <v>0.74</v>
      </c>
      <c r="F133" s="50">
        <v>19</v>
      </c>
      <c r="G133" s="50">
        <v>7</v>
      </c>
      <c r="H133" s="301">
        <v>0.30434782608695654</v>
      </c>
      <c r="I133" s="50">
        <v>16</v>
      </c>
      <c r="J133" s="301">
        <v>0.69565217391304346</v>
      </c>
      <c r="K133" s="50">
        <v>23</v>
      </c>
      <c r="L133" s="50">
        <v>11</v>
      </c>
      <c r="M133" s="303">
        <f t="shared" si="30"/>
        <v>0.42307692307692307</v>
      </c>
      <c r="N133" s="50">
        <v>15</v>
      </c>
      <c r="O133" s="301">
        <f t="shared" si="31"/>
        <v>0.57692307692307687</v>
      </c>
      <c r="P133" s="50">
        <f t="shared" si="32"/>
        <v>26</v>
      </c>
      <c r="Q133" s="244">
        <v>15</v>
      </c>
      <c r="R133" s="303">
        <f>Q133/U133</f>
        <v>0.46875</v>
      </c>
      <c r="S133" s="244">
        <v>17</v>
      </c>
      <c r="T133" s="301">
        <f>S133/U133</f>
        <v>0.53125</v>
      </c>
      <c r="U133" s="50">
        <f t="shared" si="28"/>
        <v>32</v>
      </c>
      <c r="V133" s="244">
        <v>14</v>
      </c>
      <c r="W133" s="303">
        <f>V133/Z133</f>
        <v>0.45161290322580644</v>
      </c>
      <c r="X133" s="244">
        <v>17</v>
      </c>
      <c r="Y133" s="301">
        <f>X133/Z133</f>
        <v>0.54838709677419351</v>
      </c>
      <c r="Z133" s="50">
        <f t="shared" si="29"/>
        <v>31</v>
      </c>
    </row>
    <row r="134" spans="1:26" x14ac:dyDescent="0.4">
      <c r="A134" s="105" t="s">
        <v>210</v>
      </c>
      <c r="B134" s="50" t="s">
        <v>184</v>
      </c>
      <c r="C134" s="301" t="s">
        <v>184</v>
      </c>
      <c r="D134" s="50" t="s">
        <v>184</v>
      </c>
      <c r="E134" s="301" t="s">
        <v>184</v>
      </c>
      <c r="F134" s="50" t="str">
        <f>B134</f>
        <v>-</v>
      </c>
      <c r="G134" s="50" t="s">
        <v>184</v>
      </c>
      <c r="H134" s="301" t="s">
        <v>184</v>
      </c>
      <c r="I134" s="50" t="s">
        <v>184</v>
      </c>
      <c r="J134" s="302" t="s">
        <v>184</v>
      </c>
      <c r="K134" s="97" t="s">
        <v>184</v>
      </c>
      <c r="L134" s="50">
        <v>0</v>
      </c>
      <c r="M134" s="303">
        <v>0</v>
      </c>
      <c r="N134" s="50">
        <v>0</v>
      </c>
      <c r="O134" s="303">
        <v>0</v>
      </c>
      <c r="P134" s="50">
        <f t="shared" si="32"/>
        <v>0</v>
      </c>
      <c r="Q134" s="244">
        <v>0</v>
      </c>
      <c r="R134" s="303">
        <v>0</v>
      </c>
      <c r="S134" s="244">
        <v>0</v>
      </c>
      <c r="T134" s="303">
        <v>0</v>
      </c>
      <c r="U134" s="50">
        <f t="shared" si="28"/>
        <v>0</v>
      </c>
      <c r="V134" s="244">
        <v>0</v>
      </c>
      <c r="W134" s="303">
        <v>0</v>
      </c>
      <c r="X134" s="244">
        <v>0</v>
      </c>
      <c r="Y134" s="303">
        <v>0</v>
      </c>
      <c r="Z134" s="50">
        <f t="shared" si="29"/>
        <v>0</v>
      </c>
    </row>
    <row r="135" spans="1:26" x14ac:dyDescent="0.4">
      <c r="A135" s="105" t="s">
        <v>211</v>
      </c>
      <c r="B135" s="50">
        <v>4</v>
      </c>
      <c r="C135" s="301">
        <v>0.8</v>
      </c>
      <c r="D135" s="50">
        <v>1</v>
      </c>
      <c r="E135" s="301">
        <v>0.2</v>
      </c>
      <c r="F135" s="50">
        <v>5</v>
      </c>
      <c r="G135" s="50">
        <v>3</v>
      </c>
      <c r="H135" s="301">
        <v>1</v>
      </c>
      <c r="I135" s="50" t="s">
        <v>184</v>
      </c>
      <c r="J135" s="302" t="s">
        <v>184</v>
      </c>
      <c r="K135" s="50">
        <v>3</v>
      </c>
      <c r="L135" s="50">
        <v>3</v>
      </c>
      <c r="M135" s="303">
        <f t="shared" ref="M135:M140" si="33">L135/P135</f>
        <v>1</v>
      </c>
      <c r="N135" s="50">
        <v>0</v>
      </c>
      <c r="O135" s="301">
        <f t="shared" ref="O135:O140" si="34">N135/P135</f>
        <v>0</v>
      </c>
      <c r="P135" s="50">
        <f t="shared" si="32"/>
        <v>3</v>
      </c>
      <c r="Q135" s="244">
        <v>1</v>
      </c>
      <c r="R135" s="303">
        <f t="shared" ref="R135:R141" si="35">Q135/U135</f>
        <v>1</v>
      </c>
      <c r="S135" s="244">
        <v>0</v>
      </c>
      <c r="T135" s="301">
        <f t="shared" ref="T135:T141" si="36">S135/U135</f>
        <v>0</v>
      </c>
      <c r="U135" s="50">
        <f t="shared" si="28"/>
        <v>1</v>
      </c>
      <c r="V135" s="244">
        <v>1</v>
      </c>
      <c r="W135" s="303">
        <f t="shared" ref="W135:W141" si="37">V135/Z135</f>
        <v>1</v>
      </c>
      <c r="X135" s="244">
        <v>0</v>
      </c>
      <c r="Y135" s="301">
        <f t="shared" ref="Y135:Y141" si="38">X135/Z135</f>
        <v>0</v>
      </c>
      <c r="Z135" s="50">
        <f t="shared" si="29"/>
        <v>1</v>
      </c>
    </row>
    <row r="136" spans="1:26" x14ac:dyDescent="0.4">
      <c r="A136" s="105" t="s">
        <v>212</v>
      </c>
      <c r="B136" s="50">
        <v>21</v>
      </c>
      <c r="C136" s="301">
        <v>0.49</v>
      </c>
      <c r="D136" s="50">
        <v>22</v>
      </c>
      <c r="E136" s="301">
        <v>0.51</v>
      </c>
      <c r="F136" s="50">
        <v>43</v>
      </c>
      <c r="G136" s="50">
        <v>24</v>
      </c>
      <c r="H136" s="301">
        <v>0.53333333333333333</v>
      </c>
      <c r="I136" s="50">
        <v>21</v>
      </c>
      <c r="J136" s="301">
        <v>0.46666666666666667</v>
      </c>
      <c r="K136" s="50">
        <v>45</v>
      </c>
      <c r="L136" s="50">
        <v>22</v>
      </c>
      <c r="M136" s="303">
        <f t="shared" si="33"/>
        <v>0.5</v>
      </c>
      <c r="N136" s="50">
        <v>22</v>
      </c>
      <c r="O136" s="301">
        <f t="shared" si="34"/>
        <v>0.5</v>
      </c>
      <c r="P136" s="50">
        <f t="shared" si="32"/>
        <v>44</v>
      </c>
      <c r="Q136" s="244">
        <v>24</v>
      </c>
      <c r="R136" s="303">
        <f t="shared" si="35"/>
        <v>0.55813953488372092</v>
      </c>
      <c r="S136" s="244">
        <v>19</v>
      </c>
      <c r="T136" s="301">
        <f t="shared" si="36"/>
        <v>0.44186046511627908</v>
      </c>
      <c r="U136" s="50">
        <f t="shared" si="28"/>
        <v>43</v>
      </c>
      <c r="V136" s="244">
        <v>22</v>
      </c>
      <c r="W136" s="303">
        <f t="shared" si="37"/>
        <v>0.52380952380952384</v>
      </c>
      <c r="X136" s="244">
        <v>20</v>
      </c>
      <c r="Y136" s="301">
        <f t="shared" si="38"/>
        <v>0.47619047619047616</v>
      </c>
      <c r="Z136" s="50">
        <f t="shared" si="29"/>
        <v>42</v>
      </c>
    </row>
    <row r="137" spans="1:26" x14ac:dyDescent="0.4">
      <c r="A137" s="105" t="s">
        <v>213</v>
      </c>
      <c r="B137" s="50">
        <v>4</v>
      </c>
      <c r="C137" s="301">
        <v>0.31</v>
      </c>
      <c r="D137" s="50">
        <v>9</v>
      </c>
      <c r="E137" s="301">
        <v>0.69</v>
      </c>
      <c r="F137" s="50">
        <v>13</v>
      </c>
      <c r="G137" s="50">
        <v>5</v>
      </c>
      <c r="H137" s="301">
        <v>0.41666666666666669</v>
      </c>
      <c r="I137" s="50">
        <v>7</v>
      </c>
      <c r="J137" s="301">
        <v>0.58333333333333337</v>
      </c>
      <c r="K137" s="50">
        <v>12</v>
      </c>
      <c r="L137" s="50">
        <v>11</v>
      </c>
      <c r="M137" s="303">
        <f t="shared" si="33"/>
        <v>0.5</v>
      </c>
      <c r="N137" s="50">
        <v>11</v>
      </c>
      <c r="O137" s="301">
        <f t="shared" si="34"/>
        <v>0.5</v>
      </c>
      <c r="P137" s="50">
        <f t="shared" si="32"/>
        <v>22</v>
      </c>
      <c r="Q137" s="244">
        <v>24</v>
      </c>
      <c r="R137" s="303">
        <f t="shared" si="35"/>
        <v>0.6</v>
      </c>
      <c r="S137" s="244">
        <v>16</v>
      </c>
      <c r="T137" s="301">
        <f t="shared" si="36"/>
        <v>0.4</v>
      </c>
      <c r="U137" s="50">
        <f t="shared" si="28"/>
        <v>40</v>
      </c>
      <c r="V137" s="244">
        <v>23</v>
      </c>
      <c r="W137" s="303">
        <f t="shared" si="37"/>
        <v>0.54761904761904767</v>
      </c>
      <c r="X137" s="244">
        <v>19</v>
      </c>
      <c r="Y137" s="301">
        <f t="shared" si="38"/>
        <v>0.45238095238095238</v>
      </c>
      <c r="Z137" s="50">
        <f t="shared" si="29"/>
        <v>42</v>
      </c>
    </row>
    <row r="138" spans="1:26" x14ac:dyDescent="0.4">
      <c r="A138" s="105" t="s">
        <v>214</v>
      </c>
      <c r="B138" s="50">
        <v>71</v>
      </c>
      <c r="C138" s="301">
        <v>0.5</v>
      </c>
      <c r="D138" s="50">
        <v>70</v>
      </c>
      <c r="E138" s="301">
        <v>0.5</v>
      </c>
      <c r="F138" s="50">
        <v>141</v>
      </c>
      <c r="G138" s="50">
        <v>60</v>
      </c>
      <c r="H138" s="301">
        <v>0.46511627906976744</v>
      </c>
      <c r="I138" s="50">
        <v>69</v>
      </c>
      <c r="J138" s="301">
        <v>0.53488372093023251</v>
      </c>
      <c r="K138" s="50">
        <v>129</v>
      </c>
      <c r="L138" s="50">
        <v>61</v>
      </c>
      <c r="M138" s="303">
        <f t="shared" si="33"/>
        <v>0.5</v>
      </c>
      <c r="N138" s="50">
        <v>61</v>
      </c>
      <c r="O138" s="301">
        <f t="shared" si="34"/>
        <v>0.5</v>
      </c>
      <c r="P138" s="50">
        <f t="shared" si="32"/>
        <v>122</v>
      </c>
      <c r="Q138" s="244">
        <v>61</v>
      </c>
      <c r="R138" s="303">
        <f t="shared" si="35"/>
        <v>0.56481481481481477</v>
      </c>
      <c r="S138" s="244">
        <v>47</v>
      </c>
      <c r="T138" s="301">
        <f t="shared" si="36"/>
        <v>0.43518518518518517</v>
      </c>
      <c r="U138" s="50">
        <f t="shared" si="28"/>
        <v>108</v>
      </c>
      <c r="V138" s="244">
        <v>66</v>
      </c>
      <c r="W138" s="303">
        <f t="shared" si="37"/>
        <v>0.55932203389830504</v>
      </c>
      <c r="X138" s="244">
        <v>52</v>
      </c>
      <c r="Y138" s="301">
        <f t="shared" si="38"/>
        <v>0.44067796610169491</v>
      </c>
      <c r="Z138" s="50">
        <f t="shared" si="29"/>
        <v>118</v>
      </c>
    </row>
    <row r="139" spans="1:26" x14ac:dyDescent="0.4">
      <c r="A139" s="105" t="s">
        <v>215</v>
      </c>
      <c r="B139" s="50">
        <v>1</v>
      </c>
      <c r="C139" s="301">
        <v>1</v>
      </c>
      <c r="D139" s="50" t="s">
        <v>184</v>
      </c>
      <c r="E139" s="301">
        <v>0</v>
      </c>
      <c r="F139" s="50">
        <v>1</v>
      </c>
      <c r="G139" s="50">
        <v>1</v>
      </c>
      <c r="H139" s="301">
        <v>0.5</v>
      </c>
      <c r="I139" s="50">
        <v>1</v>
      </c>
      <c r="J139" s="301">
        <v>0.5</v>
      </c>
      <c r="K139" s="50">
        <v>2</v>
      </c>
      <c r="L139" s="50">
        <v>1</v>
      </c>
      <c r="M139" s="303">
        <f t="shared" si="33"/>
        <v>0.5</v>
      </c>
      <c r="N139" s="50">
        <v>1</v>
      </c>
      <c r="O139" s="301">
        <f t="shared" si="34"/>
        <v>0.5</v>
      </c>
      <c r="P139" s="50">
        <f t="shared" si="32"/>
        <v>2</v>
      </c>
      <c r="Q139" s="244">
        <v>0</v>
      </c>
      <c r="R139" s="303">
        <f t="shared" si="35"/>
        <v>0</v>
      </c>
      <c r="S139" s="244">
        <v>1</v>
      </c>
      <c r="T139" s="301">
        <f t="shared" si="36"/>
        <v>1</v>
      </c>
      <c r="U139" s="50">
        <f t="shared" si="28"/>
        <v>1</v>
      </c>
      <c r="V139" s="244">
        <v>0</v>
      </c>
      <c r="W139" s="303">
        <f t="shared" si="37"/>
        <v>0</v>
      </c>
      <c r="X139" s="244">
        <v>1</v>
      </c>
      <c r="Y139" s="301">
        <f t="shared" si="38"/>
        <v>1</v>
      </c>
      <c r="Z139" s="50">
        <f t="shared" si="29"/>
        <v>1</v>
      </c>
    </row>
    <row r="140" spans="1:26" x14ac:dyDescent="0.4">
      <c r="A140" s="105" t="s">
        <v>216</v>
      </c>
      <c r="B140" s="50">
        <v>3</v>
      </c>
      <c r="C140" s="301">
        <v>0.17</v>
      </c>
      <c r="D140" s="50">
        <v>15</v>
      </c>
      <c r="E140" s="301">
        <v>0.83</v>
      </c>
      <c r="F140" s="50">
        <v>18</v>
      </c>
      <c r="G140" s="50">
        <v>4</v>
      </c>
      <c r="H140" s="301">
        <v>0.2857142857142857</v>
      </c>
      <c r="I140" s="50">
        <v>10</v>
      </c>
      <c r="J140" s="301">
        <v>0.7142857142857143</v>
      </c>
      <c r="K140" s="50">
        <v>14</v>
      </c>
      <c r="L140" s="50">
        <v>4</v>
      </c>
      <c r="M140" s="303">
        <f t="shared" si="33"/>
        <v>0.26666666666666666</v>
      </c>
      <c r="N140" s="50">
        <v>11</v>
      </c>
      <c r="O140" s="301">
        <f t="shared" si="34"/>
        <v>0.73333333333333328</v>
      </c>
      <c r="P140" s="50">
        <f t="shared" si="32"/>
        <v>15</v>
      </c>
      <c r="Q140" s="244">
        <v>4</v>
      </c>
      <c r="R140" s="303">
        <f t="shared" si="35"/>
        <v>0.30769230769230771</v>
      </c>
      <c r="S140" s="244">
        <v>9</v>
      </c>
      <c r="T140" s="301">
        <f t="shared" si="36"/>
        <v>0.69230769230769229</v>
      </c>
      <c r="U140" s="50">
        <f t="shared" si="28"/>
        <v>13</v>
      </c>
      <c r="V140" s="244">
        <v>4</v>
      </c>
      <c r="W140" s="303">
        <f t="shared" si="37"/>
        <v>0.30769230769230771</v>
      </c>
      <c r="X140" s="244">
        <v>9</v>
      </c>
      <c r="Y140" s="301">
        <f t="shared" si="38"/>
        <v>0.69230769230769229</v>
      </c>
      <c r="Z140" s="50">
        <f t="shared" si="29"/>
        <v>13</v>
      </c>
    </row>
    <row r="141" spans="1:26" x14ac:dyDescent="0.4">
      <c r="A141" s="100" t="s">
        <v>36</v>
      </c>
      <c r="B141" s="76">
        <v>118</v>
      </c>
      <c r="C141" s="101">
        <f>B141/F141</f>
        <v>0.43382352941176472</v>
      </c>
      <c r="D141" s="76">
        <v>154</v>
      </c>
      <c r="E141" s="101">
        <f>D141/F141</f>
        <v>0.56617647058823528</v>
      </c>
      <c r="F141" s="76">
        <f>SUM(F130:F140)</f>
        <v>272</v>
      </c>
      <c r="G141" s="76">
        <v>112</v>
      </c>
      <c r="H141" s="101">
        <v>0.4375</v>
      </c>
      <c r="I141" s="76">
        <v>144</v>
      </c>
      <c r="J141" s="101">
        <v>0.5625</v>
      </c>
      <c r="K141" s="76">
        <v>256</v>
      </c>
      <c r="L141" s="76">
        <f>SUM(L130:L140)</f>
        <v>121</v>
      </c>
      <c r="M141" s="101">
        <f>L141/P141</f>
        <v>0.4653846153846154</v>
      </c>
      <c r="N141" s="76">
        <f>SUM(N130:N140)</f>
        <v>139</v>
      </c>
      <c r="O141" s="101">
        <f>N141/P141</f>
        <v>0.5346153846153846</v>
      </c>
      <c r="P141" s="76">
        <f>SUM(P130:P140)</f>
        <v>260</v>
      </c>
      <c r="Q141" s="76">
        <f>SUM(Q130:Q140)</f>
        <v>136</v>
      </c>
      <c r="R141" s="101">
        <f t="shared" si="35"/>
        <v>0.51908396946564883</v>
      </c>
      <c r="S141" s="76">
        <f>SUM(S130:S140)</f>
        <v>126</v>
      </c>
      <c r="T141" s="101">
        <f t="shared" si="36"/>
        <v>0.48091603053435117</v>
      </c>
      <c r="U141" s="76">
        <f>SUM(U130:U140)</f>
        <v>262</v>
      </c>
      <c r="V141" s="76">
        <f>SUM(V130:V140)</f>
        <v>137</v>
      </c>
      <c r="W141" s="101">
        <f t="shared" si="37"/>
        <v>0.50553505535055354</v>
      </c>
      <c r="X141" s="76">
        <f>SUM(X130:X140)</f>
        <v>134</v>
      </c>
      <c r="Y141" s="101">
        <f t="shared" si="38"/>
        <v>0.49446494464944651</v>
      </c>
      <c r="Z141" s="76">
        <f>SUM(Z130:Z140)</f>
        <v>271</v>
      </c>
    </row>
    <row r="143" spans="1:26" x14ac:dyDescent="0.4">
      <c r="A143" s="421">
        <v>2021</v>
      </c>
      <c r="B143" s="423" t="s">
        <v>301</v>
      </c>
      <c r="C143" s="423"/>
      <c r="D143" s="423"/>
      <c r="E143" s="423"/>
      <c r="F143" s="423"/>
      <c r="G143" s="423"/>
      <c r="H143" s="423"/>
    </row>
    <row r="144" spans="1:26" x14ac:dyDescent="0.4">
      <c r="A144" s="421"/>
      <c r="B144" s="423" t="s">
        <v>302</v>
      </c>
      <c r="C144" s="423"/>
      <c r="D144" s="423"/>
      <c r="E144" s="423"/>
      <c r="F144" s="423"/>
      <c r="G144" s="423"/>
      <c r="H144" s="423"/>
    </row>
    <row r="145" spans="1:21" x14ac:dyDescent="0.4">
      <c r="A145" s="424">
        <v>2022</v>
      </c>
      <c r="B145" s="425" t="s">
        <v>303</v>
      </c>
      <c r="C145" s="425"/>
      <c r="D145" s="425"/>
      <c r="E145" s="425"/>
      <c r="F145" s="425"/>
      <c r="G145" s="425"/>
      <c r="H145" s="425"/>
    </row>
    <row r="146" spans="1:21" x14ac:dyDescent="0.4">
      <c r="A146" s="424"/>
      <c r="B146" s="425" t="s">
        <v>451</v>
      </c>
      <c r="C146" s="425"/>
      <c r="D146" s="425"/>
      <c r="E146" s="425"/>
      <c r="F146" s="425"/>
      <c r="G146" s="425"/>
      <c r="H146" s="425"/>
    </row>
    <row r="147" spans="1:21" x14ac:dyDescent="0.4">
      <c r="A147" s="424">
        <v>2023</v>
      </c>
      <c r="B147" s="425" t="s">
        <v>304</v>
      </c>
      <c r="C147" s="425"/>
      <c r="D147" s="425"/>
      <c r="E147" s="425"/>
      <c r="F147" s="425"/>
      <c r="G147" s="425"/>
      <c r="H147" s="425"/>
    </row>
    <row r="148" spans="1:21" x14ac:dyDescent="0.4">
      <c r="A148" s="424"/>
      <c r="B148" s="425" t="s">
        <v>305</v>
      </c>
      <c r="C148" s="425"/>
      <c r="D148" s="425"/>
      <c r="E148" s="425"/>
      <c r="F148" s="425"/>
      <c r="G148" s="425"/>
      <c r="H148" s="425"/>
    </row>
    <row r="149" spans="1:21" x14ac:dyDescent="0.4">
      <c r="A149" s="424">
        <v>2024</v>
      </c>
      <c r="B149" s="422" t="s">
        <v>343</v>
      </c>
      <c r="C149" s="422"/>
      <c r="D149" s="422"/>
      <c r="E149" s="422"/>
      <c r="F149" s="422"/>
      <c r="G149" s="422"/>
      <c r="H149" s="422"/>
    </row>
    <row r="150" spans="1:21" x14ac:dyDescent="0.4">
      <c r="A150" s="424"/>
      <c r="B150" s="422" t="s">
        <v>344</v>
      </c>
      <c r="C150" s="422"/>
      <c r="D150" s="422"/>
      <c r="E150" s="422"/>
      <c r="F150" s="422"/>
      <c r="G150" s="422"/>
      <c r="H150" s="422"/>
    </row>
    <row r="151" spans="1:21" x14ac:dyDescent="0.4">
      <c r="A151" s="424">
        <v>2025</v>
      </c>
      <c r="B151" s="422" t="s">
        <v>408</v>
      </c>
      <c r="C151" s="422"/>
      <c r="D151" s="422"/>
      <c r="E151" s="422"/>
      <c r="F151" s="422"/>
      <c r="G151" s="422"/>
      <c r="H151" s="422"/>
    </row>
    <row r="152" spans="1:21" x14ac:dyDescent="0.4">
      <c r="A152" s="424"/>
      <c r="B152" s="422" t="s">
        <v>409</v>
      </c>
      <c r="C152" s="422"/>
      <c r="D152" s="422"/>
      <c r="E152" s="422"/>
      <c r="F152" s="422"/>
      <c r="G152" s="422"/>
      <c r="H152" s="422"/>
    </row>
    <row r="153" spans="1:21" ht="71.150000000000006" customHeight="1" x14ac:dyDescent="0.4">
      <c r="A153" s="339" t="s">
        <v>480</v>
      </c>
      <c r="B153" s="339"/>
      <c r="C153" s="339"/>
      <c r="D153" s="339"/>
      <c r="E153" s="339"/>
      <c r="F153" s="339"/>
      <c r="G153" s="339"/>
      <c r="H153" s="339"/>
      <c r="I153" s="339"/>
      <c r="J153" s="339"/>
      <c r="K153" s="339"/>
      <c r="L153" s="339"/>
      <c r="M153" s="339"/>
      <c r="N153" s="339"/>
      <c r="O153" s="339"/>
      <c r="P153" s="339"/>
      <c r="Q153" s="339"/>
    </row>
    <row r="154" spans="1:21" x14ac:dyDescent="0.4">
      <c r="A154" s="396" t="s">
        <v>356</v>
      </c>
      <c r="B154" s="397"/>
      <c r="C154" s="397"/>
      <c r="D154" s="397"/>
      <c r="E154" s="397"/>
      <c r="F154" s="397"/>
      <c r="G154" s="397"/>
      <c r="H154" s="397"/>
      <c r="I154" s="397"/>
      <c r="J154" s="397"/>
      <c r="K154" s="397"/>
      <c r="L154" s="397"/>
      <c r="M154" s="397"/>
      <c r="N154" s="397"/>
      <c r="O154" s="397"/>
      <c r="P154" s="397"/>
      <c r="Q154" s="397"/>
      <c r="R154" s="397"/>
      <c r="S154" s="397"/>
      <c r="T154" s="397"/>
      <c r="U154" s="397"/>
    </row>
    <row r="155" spans="1:21" x14ac:dyDescent="0.4">
      <c r="A155" s="115"/>
      <c r="B155" s="398">
        <v>2022</v>
      </c>
      <c r="C155" s="398"/>
      <c r="D155" s="398"/>
      <c r="E155" s="398"/>
      <c r="F155" s="398"/>
      <c r="G155" s="398">
        <v>2023</v>
      </c>
      <c r="H155" s="398"/>
      <c r="I155" s="398"/>
      <c r="J155" s="398"/>
      <c r="K155" s="398"/>
      <c r="L155" s="398">
        <v>2024</v>
      </c>
      <c r="M155" s="398"/>
      <c r="N155" s="398"/>
      <c r="O155" s="398"/>
      <c r="P155" s="398"/>
      <c r="Q155" s="398">
        <v>2025</v>
      </c>
      <c r="R155" s="398"/>
      <c r="S155" s="398"/>
      <c r="T155" s="398"/>
      <c r="U155" s="398"/>
    </row>
    <row r="156" spans="1:21" x14ac:dyDescent="0.4">
      <c r="A156" s="106"/>
      <c r="B156" s="399" t="s">
        <v>120</v>
      </c>
      <c r="C156" s="399"/>
      <c r="D156" s="399" t="s">
        <v>121</v>
      </c>
      <c r="E156" s="399"/>
      <c r="F156" s="102"/>
      <c r="G156" s="399" t="s">
        <v>120</v>
      </c>
      <c r="H156" s="399"/>
      <c r="I156" s="399" t="s">
        <v>121</v>
      </c>
      <c r="J156" s="399"/>
      <c r="K156" s="102"/>
      <c r="L156" s="399" t="s">
        <v>120</v>
      </c>
      <c r="M156" s="399"/>
      <c r="N156" s="399" t="s">
        <v>121</v>
      </c>
      <c r="O156" s="399"/>
      <c r="P156" s="102"/>
      <c r="Q156" s="399" t="s">
        <v>120</v>
      </c>
      <c r="R156" s="399"/>
      <c r="S156" s="399" t="s">
        <v>121</v>
      </c>
      <c r="T156" s="399"/>
      <c r="U156" s="102"/>
    </row>
    <row r="157" spans="1:21" ht="29.15" x14ac:dyDescent="0.4">
      <c r="A157" s="107" t="s">
        <v>190</v>
      </c>
      <c r="B157" s="91" t="s">
        <v>191</v>
      </c>
      <c r="C157" s="91" t="s">
        <v>192</v>
      </c>
      <c r="D157" s="91" t="s">
        <v>191</v>
      </c>
      <c r="E157" s="91" t="s">
        <v>192</v>
      </c>
      <c r="F157" s="91" t="s">
        <v>36</v>
      </c>
      <c r="G157" s="91" t="s">
        <v>191</v>
      </c>
      <c r="H157" s="91" t="s">
        <v>192</v>
      </c>
      <c r="I157" s="91" t="s">
        <v>191</v>
      </c>
      <c r="J157" s="91" t="s">
        <v>192</v>
      </c>
      <c r="K157" s="91" t="s">
        <v>36</v>
      </c>
      <c r="L157" s="91" t="s">
        <v>191</v>
      </c>
      <c r="M157" s="91" t="s">
        <v>192</v>
      </c>
      <c r="N157" s="91" t="s">
        <v>191</v>
      </c>
      <c r="O157" s="91" t="s">
        <v>192</v>
      </c>
      <c r="P157" s="91" t="s">
        <v>36</v>
      </c>
      <c r="Q157" s="91" t="s">
        <v>191</v>
      </c>
      <c r="R157" s="91" t="s">
        <v>192</v>
      </c>
      <c r="S157" s="91" t="s">
        <v>191</v>
      </c>
      <c r="T157" s="91" t="s">
        <v>192</v>
      </c>
      <c r="U157" s="91" t="s">
        <v>36</v>
      </c>
    </row>
    <row r="158" spans="1:21" x14ac:dyDescent="0.4">
      <c r="A158" s="96" t="s">
        <v>193</v>
      </c>
      <c r="B158" s="103" t="s">
        <v>184</v>
      </c>
      <c r="C158" s="252">
        <v>0</v>
      </c>
      <c r="D158" s="103" t="s">
        <v>184</v>
      </c>
      <c r="E158" s="253">
        <v>0</v>
      </c>
      <c r="F158" s="103" t="s">
        <v>184</v>
      </c>
      <c r="G158" s="103">
        <v>0</v>
      </c>
      <c r="H158" s="252">
        <v>0</v>
      </c>
      <c r="I158" s="103">
        <v>0</v>
      </c>
      <c r="J158" s="253">
        <v>0</v>
      </c>
      <c r="K158" s="103">
        <f>SUM(G158+I158)</f>
        <v>0</v>
      </c>
      <c r="L158" s="245">
        <v>0</v>
      </c>
      <c r="M158" s="254">
        <v>0</v>
      </c>
      <c r="N158" s="245">
        <v>0</v>
      </c>
      <c r="O158" s="253">
        <v>0</v>
      </c>
      <c r="P158" s="103">
        <f t="shared" ref="P158:P163" si="39">SUM(L158+N158)</f>
        <v>0</v>
      </c>
      <c r="Q158" s="245">
        <v>0</v>
      </c>
      <c r="R158" s="254">
        <v>0</v>
      </c>
      <c r="S158" s="245">
        <v>0</v>
      </c>
      <c r="T158" s="253">
        <v>0</v>
      </c>
      <c r="U158" s="103">
        <f t="shared" ref="U158:U163" si="40">SUM(Q158+S158)</f>
        <v>0</v>
      </c>
    </row>
    <row r="159" spans="1:21" x14ac:dyDescent="0.4">
      <c r="A159" s="96" t="s">
        <v>194</v>
      </c>
      <c r="B159" s="103" t="s">
        <v>184</v>
      </c>
      <c r="C159" s="252">
        <v>0</v>
      </c>
      <c r="D159" s="103" t="s">
        <v>184</v>
      </c>
      <c r="E159" s="253">
        <v>0</v>
      </c>
      <c r="F159" s="103" t="s">
        <v>184</v>
      </c>
      <c r="G159" s="103">
        <v>0</v>
      </c>
      <c r="H159" s="252">
        <f>G159/K159</f>
        <v>0</v>
      </c>
      <c r="I159" s="103">
        <v>1</v>
      </c>
      <c r="J159" s="253">
        <f>I159/K159</f>
        <v>1</v>
      </c>
      <c r="K159" s="103">
        <f t="shared" ref="K159:K163" si="41">SUM(G159+I159)</f>
        <v>1</v>
      </c>
      <c r="L159" s="245">
        <v>0</v>
      </c>
      <c r="M159" s="254">
        <v>0</v>
      </c>
      <c r="N159" s="245">
        <v>0</v>
      </c>
      <c r="O159" s="253">
        <v>0</v>
      </c>
      <c r="P159" s="103">
        <f t="shared" si="39"/>
        <v>0</v>
      </c>
      <c r="Q159" s="245">
        <v>0</v>
      </c>
      <c r="R159" s="254">
        <v>0</v>
      </c>
      <c r="S159" s="245">
        <v>0</v>
      </c>
      <c r="T159" s="253">
        <v>0</v>
      </c>
      <c r="U159" s="103">
        <f t="shared" si="40"/>
        <v>0</v>
      </c>
    </row>
    <row r="160" spans="1:21" x14ac:dyDescent="0.4">
      <c r="A160" s="96" t="s">
        <v>195</v>
      </c>
      <c r="B160" s="58">
        <v>15</v>
      </c>
      <c r="C160" s="252">
        <f>B160/F160</f>
        <v>0.38461538461538464</v>
      </c>
      <c r="D160" s="58">
        <v>24</v>
      </c>
      <c r="E160" s="253">
        <f>D160/F160</f>
        <v>0.61538461538461542</v>
      </c>
      <c r="F160" s="32">
        <f>B160+D160</f>
        <v>39</v>
      </c>
      <c r="G160" s="58">
        <v>8</v>
      </c>
      <c r="H160" s="252">
        <f t="shared" ref="H160:H163" si="42">G160/K160</f>
        <v>0.47058823529411764</v>
      </c>
      <c r="I160" s="58">
        <v>9</v>
      </c>
      <c r="J160" s="253">
        <f t="shared" ref="J160:J163" si="43">I160/K160</f>
        <v>0.52941176470588236</v>
      </c>
      <c r="K160" s="103">
        <f t="shared" si="41"/>
        <v>17</v>
      </c>
      <c r="L160" s="59">
        <v>7</v>
      </c>
      <c r="M160" s="254">
        <f>L160/P160</f>
        <v>0.7</v>
      </c>
      <c r="N160" s="59">
        <v>3</v>
      </c>
      <c r="O160" s="253">
        <f t="shared" ref="O160:O164" si="44">N160/P160</f>
        <v>0.3</v>
      </c>
      <c r="P160" s="103">
        <f t="shared" si="39"/>
        <v>10</v>
      </c>
      <c r="Q160" s="245">
        <v>11</v>
      </c>
      <c r="R160" s="254">
        <f>Q160/U160</f>
        <v>0.57894736842105265</v>
      </c>
      <c r="S160" s="245">
        <v>8</v>
      </c>
      <c r="T160" s="253">
        <f t="shared" ref="T160:T164" si="45">S160/U160</f>
        <v>0.42105263157894735</v>
      </c>
      <c r="U160" s="103">
        <f t="shared" si="40"/>
        <v>19</v>
      </c>
    </row>
    <row r="161" spans="1:21" x14ac:dyDescent="0.4">
      <c r="A161" s="96" t="s">
        <v>196</v>
      </c>
      <c r="B161" s="58">
        <v>18</v>
      </c>
      <c r="C161" s="252">
        <f>B161/F161</f>
        <v>0.46153846153846156</v>
      </c>
      <c r="D161" s="58">
        <v>21</v>
      </c>
      <c r="E161" s="253">
        <f>D161/F161</f>
        <v>0.53846153846153844</v>
      </c>
      <c r="F161" s="32">
        <f>B161+D161</f>
        <v>39</v>
      </c>
      <c r="G161" s="58">
        <v>8</v>
      </c>
      <c r="H161" s="252">
        <f t="shared" si="42"/>
        <v>0.44444444444444442</v>
      </c>
      <c r="I161" s="58">
        <v>10</v>
      </c>
      <c r="J161" s="253">
        <f t="shared" si="43"/>
        <v>0.55555555555555558</v>
      </c>
      <c r="K161" s="103">
        <f t="shared" si="41"/>
        <v>18</v>
      </c>
      <c r="L161" s="59">
        <v>5</v>
      </c>
      <c r="M161" s="254">
        <f t="shared" ref="M161:M164" si="46">L161/P161</f>
        <v>0.5</v>
      </c>
      <c r="N161" s="59">
        <v>5</v>
      </c>
      <c r="O161" s="253">
        <f t="shared" si="44"/>
        <v>0.5</v>
      </c>
      <c r="P161" s="103">
        <f t="shared" si="39"/>
        <v>10</v>
      </c>
      <c r="Q161" s="245">
        <v>5</v>
      </c>
      <c r="R161" s="254">
        <f t="shared" ref="R161:R164" si="47">Q161/U161</f>
        <v>0.5</v>
      </c>
      <c r="S161" s="245">
        <v>5</v>
      </c>
      <c r="T161" s="253">
        <f t="shared" si="45"/>
        <v>0.5</v>
      </c>
      <c r="U161" s="103">
        <f t="shared" si="40"/>
        <v>10</v>
      </c>
    </row>
    <row r="162" spans="1:21" x14ac:dyDescent="0.4">
      <c r="A162" s="96" t="s">
        <v>197</v>
      </c>
      <c r="B162" s="58">
        <v>35</v>
      </c>
      <c r="C162" s="252">
        <f>B162/F162</f>
        <v>0.7142857142857143</v>
      </c>
      <c r="D162" s="58">
        <v>14</v>
      </c>
      <c r="E162" s="253">
        <f>D162/F162</f>
        <v>0.2857142857142857</v>
      </c>
      <c r="F162" s="32">
        <f>B162+D162</f>
        <v>49</v>
      </c>
      <c r="G162" s="58">
        <v>15</v>
      </c>
      <c r="H162" s="252">
        <f t="shared" si="42"/>
        <v>0.68181818181818177</v>
      </c>
      <c r="I162" s="58">
        <v>7</v>
      </c>
      <c r="J162" s="253">
        <f t="shared" si="43"/>
        <v>0.31818181818181818</v>
      </c>
      <c r="K162" s="103">
        <f t="shared" si="41"/>
        <v>22</v>
      </c>
      <c r="L162" s="59">
        <v>10</v>
      </c>
      <c r="M162" s="254">
        <f t="shared" si="46"/>
        <v>0.76923076923076927</v>
      </c>
      <c r="N162" s="59">
        <v>3</v>
      </c>
      <c r="O162" s="253">
        <f t="shared" si="44"/>
        <v>0.23076923076923078</v>
      </c>
      <c r="P162" s="103">
        <f t="shared" si="39"/>
        <v>13</v>
      </c>
      <c r="Q162" s="245">
        <v>23</v>
      </c>
      <c r="R162" s="254">
        <f t="shared" si="47"/>
        <v>0.92</v>
      </c>
      <c r="S162" s="245">
        <v>2</v>
      </c>
      <c r="T162" s="253">
        <f t="shared" si="45"/>
        <v>0.08</v>
      </c>
      <c r="U162" s="103">
        <f t="shared" si="40"/>
        <v>25</v>
      </c>
    </row>
    <row r="163" spans="1:21" x14ac:dyDescent="0.4">
      <c r="A163" s="96" t="s">
        <v>198</v>
      </c>
      <c r="B163" s="58">
        <v>1</v>
      </c>
      <c r="C163" s="252">
        <f>B163/F163</f>
        <v>6.6666666666666666E-2</v>
      </c>
      <c r="D163" s="58">
        <v>14</v>
      </c>
      <c r="E163" s="253">
        <f>D163/F163</f>
        <v>0.93333333333333335</v>
      </c>
      <c r="F163" s="32">
        <f>B163+D163</f>
        <v>15</v>
      </c>
      <c r="G163" s="58">
        <v>1</v>
      </c>
      <c r="H163" s="252">
        <f t="shared" si="42"/>
        <v>9.0909090909090912E-2</v>
      </c>
      <c r="I163" s="58">
        <v>10</v>
      </c>
      <c r="J163" s="253">
        <f t="shared" si="43"/>
        <v>0.90909090909090906</v>
      </c>
      <c r="K163" s="103">
        <f t="shared" si="41"/>
        <v>11</v>
      </c>
      <c r="L163" s="59">
        <v>0</v>
      </c>
      <c r="M163" s="254">
        <f t="shared" si="46"/>
        <v>0</v>
      </c>
      <c r="N163" s="59">
        <v>9</v>
      </c>
      <c r="O163" s="253">
        <f t="shared" si="44"/>
        <v>1</v>
      </c>
      <c r="P163" s="103">
        <f t="shared" si="39"/>
        <v>9</v>
      </c>
      <c r="Q163" s="245">
        <v>2</v>
      </c>
      <c r="R163" s="254">
        <f t="shared" si="47"/>
        <v>0.16666666666666666</v>
      </c>
      <c r="S163" s="245">
        <v>10</v>
      </c>
      <c r="T163" s="253">
        <f t="shared" si="45"/>
        <v>0.83333333333333337</v>
      </c>
      <c r="U163" s="103">
        <f t="shared" si="40"/>
        <v>12</v>
      </c>
    </row>
    <row r="164" spans="1:21" x14ac:dyDescent="0.4">
      <c r="A164" s="100" t="s">
        <v>36</v>
      </c>
      <c r="B164" s="76">
        <f>SUM(B158:B163)</f>
        <v>69</v>
      </c>
      <c r="C164" s="251">
        <f>B164/F164</f>
        <v>0.4859154929577465</v>
      </c>
      <c r="D164" s="76">
        <f>SUM(D158:D163)</f>
        <v>73</v>
      </c>
      <c r="E164" s="251">
        <f>D164/F164</f>
        <v>0.5140845070422535</v>
      </c>
      <c r="F164" s="76">
        <f>SUM(F158:F163)</f>
        <v>142</v>
      </c>
      <c r="G164" s="76">
        <f>SUM(G158:G163)</f>
        <v>32</v>
      </c>
      <c r="H164" s="251">
        <f>G164/K164</f>
        <v>0.46376811594202899</v>
      </c>
      <c r="I164" s="76">
        <f>SUM(I158:I163)</f>
        <v>37</v>
      </c>
      <c r="J164" s="251">
        <f>I164/K164</f>
        <v>0.53623188405797106</v>
      </c>
      <c r="K164" s="76">
        <f>SUM(K158:K163)</f>
        <v>69</v>
      </c>
      <c r="L164" s="76">
        <f>SUM(L158:L163)</f>
        <v>22</v>
      </c>
      <c r="M164" s="251">
        <f t="shared" si="46"/>
        <v>0.52380952380952384</v>
      </c>
      <c r="N164" s="76">
        <f>SUM(N158:N163)</f>
        <v>20</v>
      </c>
      <c r="O164" s="251">
        <f t="shared" si="44"/>
        <v>0.47619047619047616</v>
      </c>
      <c r="P164" s="76">
        <f>SUM(P158:P163)</f>
        <v>42</v>
      </c>
      <c r="Q164" s="76">
        <f>SUM(Q158:Q163)</f>
        <v>41</v>
      </c>
      <c r="R164" s="251">
        <f t="shared" si="47"/>
        <v>0.62121212121212122</v>
      </c>
      <c r="S164" s="76">
        <f>SUM(S158:S163)</f>
        <v>25</v>
      </c>
      <c r="T164" s="251">
        <f t="shared" si="45"/>
        <v>0.37878787878787878</v>
      </c>
      <c r="U164" s="76">
        <f>SUM(U158:U163)</f>
        <v>66</v>
      </c>
    </row>
    <row r="165" spans="1:21" x14ac:dyDescent="0.4">
      <c r="R165" s="29"/>
    </row>
    <row r="166" spans="1:21" x14ac:dyDescent="0.4">
      <c r="A166" s="396" t="s">
        <v>217</v>
      </c>
      <c r="B166" s="397"/>
      <c r="C166" s="397"/>
      <c r="D166" s="397"/>
      <c r="E166" s="397"/>
      <c r="F166" s="397"/>
      <c r="G166" s="397"/>
      <c r="H166" s="397"/>
      <c r="I166" s="397"/>
      <c r="J166" s="397"/>
      <c r="K166" s="397"/>
      <c r="L166" s="397"/>
      <c r="M166" s="397"/>
      <c r="N166" s="29"/>
      <c r="O166" s="29"/>
      <c r="P166" s="29"/>
      <c r="Q166" s="29"/>
    </row>
    <row r="167" spans="1:21" x14ac:dyDescent="0.4">
      <c r="A167" s="111"/>
      <c r="B167" s="391">
        <v>2022</v>
      </c>
      <c r="C167" s="391"/>
      <c r="D167" s="391"/>
      <c r="E167" s="391">
        <v>2023</v>
      </c>
      <c r="F167" s="391"/>
      <c r="G167" s="391"/>
      <c r="H167" s="391">
        <v>2024</v>
      </c>
      <c r="I167" s="391"/>
      <c r="J167" s="391"/>
      <c r="K167" s="391">
        <v>2025</v>
      </c>
      <c r="L167" s="391"/>
      <c r="M167" s="391"/>
      <c r="N167" s="29"/>
      <c r="O167" s="29"/>
      <c r="P167" s="29"/>
    </row>
    <row r="168" spans="1:21" ht="16.3" x14ac:dyDescent="0.4">
      <c r="A168" s="91" t="s">
        <v>218</v>
      </c>
      <c r="B168" s="91" t="s">
        <v>120</v>
      </c>
      <c r="C168" s="91" t="s">
        <v>121</v>
      </c>
      <c r="D168" s="91" t="s">
        <v>36</v>
      </c>
      <c r="E168" s="91" t="s">
        <v>120</v>
      </c>
      <c r="F168" s="91" t="s">
        <v>121</v>
      </c>
      <c r="G168" s="91" t="s">
        <v>36</v>
      </c>
      <c r="H168" s="91" t="s">
        <v>120</v>
      </c>
      <c r="I168" s="91" t="s">
        <v>121</v>
      </c>
      <c r="J168" s="91" t="s">
        <v>36</v>
      </c>
      <c r="K168" s="91" t="s">
        <v>120</v>
      </c>
      <c r="L168" s="91" t="s">
        <v>121</v>
      </c>
      <c r="M168" s="91" t="s">
        <v>36</v>
      </c>
      <c r="N168" s="29"/>
      <c r="O168" s="29"/>
      <c r="P168" s="29"/>
    </row>
    <row r="169" spans="1:21" x14ac:dyDescent="0.4">
      <c r="A169" s="50" t="s">
        <v>200</v>
      </c>
      <c r="B169" s="50">
        <v>23</v>
      </c>
      <c r="C169" s="58">
        <v>15</v>
      </c>
      <c r="D169" s="58">
        <f>SUM(B169:C169)</f>
        <v>38</v>
      </c>
      <c r="E169" s="58">
        <v>11</v>
      </c>
      <c r="F169" s="58">
        <v>11</v>
      </c>
      <c r="G169" s="58">
        <f>SUM(E169:F169)</f>
        <v>22</v>
      </c>
      <c r="H169" s="59">
        <v>3</v>
      </c>
      <c r="I169" s="59">
        <v>8</v>
      </c>
      <c r="J169" s="58">
        <f>SUM(H169:I169)</f>
        <v>11</v>
      </c>
      <c r="K169" s="59">
        <v>13</v>
      </c>
      <c r="L169" s="59">
        <v>7</v>
      </c>
      <c r="M169" s="58">
        <f>SUM(K169:L169)</f>
        <v>20</v>
      </c>
      <c r="N169" s="29"/>
      <c r="O169" s="29"/>
      <c r="P169" s="29"/>
    </row>
    <row r="170" spans="1:21" x14ac:dyDescent="0.4">
      <c r="A170" s="50" t="s">
        <v>201</v>
      </c>
      <c r="B170" s="50">
        <v>41</v>
      </c>
      <c r="C170" s="58">
        <v>51</v>
      </c>
      <c r="D170" s="58">
        <f>SUM(B170:C170)</f>
        <v>92</v>
      </c>
      <c r="E170" s="58">
        <v>16</v>
      </c>
      <c r="F170" s="58">
        <v>22</v>
      </c>
      <c r="G170" s="58">
        <f t="shared" ref="G170:G171" si="48">SUM(E170:F170)</f>
        <v>38</v>
      </c>
      <c r="H170" s="59">
        <v>14</v>
      </c>
      <c r="I170" s="59">
        <v>8</v>
      </c>
      <c r="J170" s="58">
        <f>SUM(H170:I170)</f>
        <v>22</v>
      </c>
      <c r="K170" s="59">
        <v>25</v>
      </c>
      <c r="L170" s="59">
        <v>16</v>
      </c>
      <c r="M170" s="58">
        <f>SUM(K170:L170)</f>
        <v>41</v>
      </c>
      <c r="N170" s="29"/>
      <c r="O170" s="29"/>
      <c r="P170" s="29"/>
    </row>
    <row r="171" spans="1:21" x14ac:dyDescent="0.4">
      <c r="A171" s="50" t="s">
        <v>202</v>
      </c>
      <c r="B171" s="50">
        <v>5</v>
      </c>
      <c r="C171" s="58">
        <v>7</v>
      </c>
      <c r="D171" s="58">
        <f>SUM(B171:C171)</f>
        <v>12</v>
      </c>
      <c r="E171" s="58">
        <v>5</v>
      </c>
      <c r="F171" s="58">
        <v>4</v>
      </c>
      <c r="G171" s="58">
        <f t="shared" si="48"/>
        <v>9</v>
      </c>
      <c r="H171" s="59">
        <v>5</v>
      </c>
      <c r="I171" s="59">
        <v>4</v>
      </c>
      <c r="J171" s="58">
        <f>SUM(H171:I171)</f>
        <v>9</v>
      </c>
      <c r="K171" s="59">
        <v>3</v>
      </c>
      <c r="L171" s="59">
        <v>2</v>
      </c>
      <c r="M171" s="58">
        <f>SUM(K171:L171)</f>
        <v>5</v>
      </c>
      <c r="N171" s="29"/>
      <c r="O171" s="29"/>
      <c r="P171" s="29"/>
    </row>
    <row r="172" spans="1:21" x14ac:dyDescent="0.4">
      <c r="A172" s="75" t="s">
        <v>36</v>
      </c>
      <c r="B172" s="76">
        <f>SUM(B169:B171)</f>
        <v>69</v>
      </c>
      <c r="C172" s="76">
        <f>SUM(C169:C171)</f>
        <v>73</v>
      </c>
      <c r="D172" s="76">
        <f>SUM(D169:D171)</f>
        <v>142</v>
      </c>
      <c r="E172" s="76">
        <f>SUM(E169:E171)</f>
        <v>32</v>
      </c>
      <c r="F172" s="76">
        <f t="shared" ref="F172" si="49">SUM(F169:F171)</f>
        <v>37</v>
      </c>
      <c r="G172" s="76">
        <f>SUM(G169:G171)</f>
        <v>69</v>
      </c>
      <c r="H172" s="76">
        <f t="shared" ref="H172:I172" si="50">SUM(H169:H171)</f>
        <v>22</v>
      </c>
      <c r="I172" s="76">
        <f t="shared" si="50"/>
        <v>20</v>
      </c>
      <c r="J172" s="76">
        <f>SUM(J169:J171)</f>
        <v>42</v>
      </c>
      <c r="K172" s="76">
        <f t="shared" ref="K172:L172" si="51">SUM(K169:K171)</f>
        <v>41</v>
      </c>
      <c r="L172" s="76">
        <f t="shared" si="51"/>
        <v>25</v>
      </c>
      <c r="M172" s="76">
        <f>SUM(M169:M171)</f>
        <v>66</v>
      </c>
      <c r="N172" s="29"/>
      <c r="O172" s="29"/>
      <c r="P172" s="29"/>
    </row>
    <row r="173" spans="1:21" x14ac:dyDescent="0.4">
      <c r="A173" s="53" t="s">
        <v>219</v>
      </c>
      <c r="B173" s="29"/>
      <c r="C173" s="29"/>
      <c r="D173" s="29"/>
      <c r="E173" s="29"/>
      <c r="F173" s="29"/>
      <c r="G173" s="29"/>
      <c r="H173" s="29"/>
      <c r="I173" s="29"/>
      <c r="J173" s="29"/>
      <c r="K173" s="29"/>
      <c r="L173" s="29"/>
      <c r="M173" s="29"/>
      <c r="N173" s="29"/>
      <c r="O173" s="29"/>
      <c r="P173" s="29"/>
    </row>
    <row r="174" spans="1:21" x14ac:dyDescent="0.4">
      <c r="A174" s="53"/>
      <c r="B174" s="29"/>
      <c r="C174" s="29"/>
      <c r="D174" s="29"/>
      <c r="E174" s="29"/>
      <c r="F174" s="29"/>
      <c r="G174" s="29"/>
      <c r="H174" s="29"/>
      <c r="I174" s="29"/>
      <c r="J174" s="29"/>
      <c r="K174" s="29"/>
      <c r="L174" s="29"/>
      <c r="M174" s="29"/>
      <c r="N174" s="29"/>
      <c r="O174" s="29"/>
      <c r="P174" s="29"/>
    </row>
    <row r="175" spans="1:21" x14ac:dyDescent="0.4">
      <c r="A175" s="396" t="s">
        <v>275</v>
      </c>
      <c r="B175" s="397"/>
      <c r="C175" s="397"/>
      <c r="D175" s="397"/>
      <c r="E175" s="29"/>
      <c r="F175" s="29"/>
      <c r="G175" s="29"/>
      <c r="H175" s="29"/>
      <c r="I175" s="29"/>
      <c r="J175" s="29"/>
      <c r="K175" s="29"/>
      <c r="L175" s="29"/>
      <c r="M175" s="29"/>
      <c r="N175" s="29"/>
      <c r="O175" s="29"/>
      <c r="P175" s="29"/>
    </row>
    <row r="176" spans="1:21" x14ac:dyDescent="0.4">
      <c r="A176" s="117"/>
      <c r="B176" s="115">
        <v>2023</v>
      </c>
      <c r="C176" s="115">
        <v>2024</v>
      </c>
      <c r="D176" s="115">
        <v>2025</v>
      </c>
      <c r="E176" s="29"/>
      <c r="F176" s="29"/>
      <c r="G176" s="29"/>
      <c r="H176" s="29"/>
      <c r="I176" s="29"/>
      <c r="J176" s="29"/>
      <c r="K176" s="29"/>
      <c r="L176" s="29"/>
      <c r="M176" s="29"/>
      <c r="N176" s="29"/>
      <c r="O176" s="29"/>
      <c r="P176" s="29"/>
    </row>
    <row r="177" spans="1:17" x14ac:dyDescent="0.4">
      <c r="A177" s="10" t="s">
        <v>276</v>
      </c>
      <c r="B177" s="185">
        <v>8.9300000000000004E-2</v>
      </c>
      <c r="C177" s="255">
        <v>0.24</v>
      </c>
      <c r="D177" s="255">
        <v>0.2258</v>
      </c>
      <c r="E177" s="29"/>
      <c r="F177" s="29"/>
      <c r="G177" s="29"/>
      <c r="H177" s="29"/>
      <c r="I177" s="29"/>
      <c r="J177" s="29"/>
      <c r="K177" s="29"/>
      <c r="L177" s="29"/>
      <c r="M177" s="29"/>
      <c r="N177" s="29"/>
      <c r="O177" s="29"/>
      <c r="P177" s="29"/>
    </row>
    <row r="178" spans="1:17" x14ac:dyDescent="0.4">
      <c r="A178" s="53"/>
      <c r="B178" s="29"/>
      <c r="C178" s="29"/>
      <c r="D178" s="29"/>
      <c r="E178" s="29"/>
      <c r="F178" s="29"/>
      <c r="G178" s="29"/>
      <c r="H178" s="29"/>
      <c r="I178" s="29"/>
      <c r="J178" s="29"/>
      <c r="K178" s="29"/>
      <c r="L178" s="29"/>
      <c r="M178" s="29"/>
      <c r="N178" s="29"/>
      <c r="O178" s="29"/>
      <c r="P178" s="29"/>
    </row>
    <row r="179" spans="1:17" customFormat="1" x14ac:dyDescent="0.4">
      <c r="A179" s="332" t="s">
        <v>277</v>
      </c>
      <c r="B179" s="332"/>
      <c r="C179" s="332"/>
      <c r="D179" s="17"/>
      <c r="E179" s="17"/>
      <c r="F179" s="17"/>
      <c r="G179" s="17"/>
      <c r="H179" s="17"/>
      <c r="I179" s="17"/>
      <c r="J179" s="17"/>
      <c r="K179" s="17"/>
      <c r="L179" s="17"/>
      <c r="M179" s="17"/>
      <c r="N179" s="17"/>
      <c r="O179" s="17"/>
      <c r="P179" s="17"/>
      <c r="Q179" s="17"/>
    </row>
    <row r="181" spans="1:17" ht="29.5" customHeight="1" x14ac:dyDescent="0.4">
      <c r="A181" s="111"/>
      <c r="B181" s="115">
        <v>2022</v>
      </c>
      <c r="C181" s="115">
        <v>2023</v>
      </c>
      <c r="D181" s="115">
        <v>2024</v>
      </c>
      <c r="E181" s="115" t="s">
        <v>439</v>
      </c>
    </row>
    <row r="182" spans="1:17" ht="30.9" x14ac:dyDescent="0.4">
      <c r="A182" s="55" t="s">
        <v>360</v>
      </c>
      <c r="B182" s="32">
        <v>6.67</v>
      </c>
      <c r="C182" s="32">
        <v>6.99</v>
      </c>
      <c r="D182" s="32">
        <v>7.81</v>
      </c>
      <c r="E182" s="32">
        <v>9.08</v>
      </c>
    </row>
    <row r="183" spans="1:17" ht="37.5" customHeight="1" x14ac:dyDescent="0.4">
      <c r="A183" s="357" t="s">
        <v>440</v>
      </c>
      <c r="B183" s="390"/>
      <c r="C183" s="390"/>
      <c r="D183" s="390"/>
      <c r="E183" s="390"/>
      <c r="F183" s="390"/>
      <c r="G183" s="390"/>
      <c r="H183" s="390"/>
      <c r="I183" s="390"/>
      <c r="J183" s="390"/>
      <c r="K183" s="390"/>
      <c r="L183" s="390"/>
      <c r="M183" s="390"/>
      <c r="N183" s="390"/>
      <c r="O183" s="390"/>
      <c r="P183" s="390"/>
      <c r="Q183" s="390"/>
    </row>
    <row r="185" spans="1:17" x14ac:dyDescent="0.4">
      <c r="A185" s="218"/>
      <c r="B185" s="115">
        <v>2023</v>
      </c>
      <c r="C185" s="115">
        <v>2024</v>
      </c>
      <c r="D185" s="115">
        <v>2025</v>
      </c>
    </row>
    <row r="186" spans="1:17" ht="29.15" x14ac:dyDescent="0.4">
      <c r="A186" s="179" t="s">
        <v>378</v>
      </c>
      <c r="B186" s="258">
        <v>151832.13999999998</v>
      </c>
      <c r="C186" s="259">
        <v>311943.76</v>
      </c>
      <c r="D186" s="259">
        <v>490077</v>
      </c>
    </row>
    <row r="187" spans="1:17" x14ac:dyDescent="0.4">
      <c r="A187" s="408" t="s">
        <v>410</v>
      </c>
      <c r="B187" s="408"/>
      <c r="C187" s="408"/>
      <c r="D187" s="408"/>
      <c r="E187" s="408"/>
      <c r="F187" s="408"/>
      <c r="G187" s="408"/>
      <c r="H187" s="408"/>
      <c r="I187" s="408"/>
      <c r="J187" s="408"/>
      <c r="K187" s="408"/>
      <c r="L187" s="408"/>
      <c r="M187" s="408"/>
      <c r="N187" s="408"/>
      <c r="O187" s="408"/>
      <c r="P187" s="408"/>
      <c r="Q187" s="408"/>
    </row>
    <row r="188" spans="1:17" x14ac:dyDescent="0.4">
      <c r="A188" s="284"/>
      <c r="B188" s="284"/>
      <c r="C188" s="284"/>
      <c r="D188" s="284"/>
      <c r="E188" s="284"/>
      <c r="F188" s="284"/>
      <c r="G188" s="284"/>
      <c r="H188" s="284"/>
      <c r="I188" s="284"/>
      <c r="J188" s="284"/>
      <c r="K188" s="284"/>
      <c r="L188" s="284"/>
      <c r="M188" s="284"/>
      <c r="N188" s="284"/>
      <c r="O188" s="284"/>
      <c r="P188" s="284"/>
      <c r="Q188" s="284"/>
    </row>
    <row r="189" spans="1:17" x14ac:dyDescent="0.4">
      <c r="A189" s="284"/>
      <c r="B189" s="284"/>
      <c r="C189" s="284"/>
      <c r="D189" s="402">
        <v>2025</v>
      </c>
      <c r="E189" s="403"/>
      <c r="F189" s="404"/>
      <c r="G189" s="284"/>
      <c r="H189" s="284"/>
      <c r="I189" s="284"/>
      <c r="J189" s="284"/>
      <c r="K189" s="284"/>
      <c r="L189" s="284"/>
      <c r="M189" s="284"/>
      <c r="N189" s="284"/>
      <c r="O189" s="284"/>
      <c r="P189" s="284"/>
      <c r="Q189" s="284"/>
    </row>
    <row r="190" spans="1:17" x14ac:dyDescent="0.4">
      <c r="A190" s="391" t="s">
        <v>416</v>
      </c>
      <c r="B190" s="391"/>
      <c r="C190" s="391"/>
      <c r="D190" s="115" t="s">
        <v>120</v>
      </c>
      <c r="E190" s="115" t="s">
        <v>121</v>
      </c>
      <c r="F190" s="115" t="s">
        <v>36</v>
      </c>
      <c r="G190" s="284"/>
      <c r="H190" s="284"/>
      <c r="I190" s="284"/>
      <c r="J190" s="284"/>
      <c r="K190" s="284"/>
      <c r="L190" s="284"/>
      <c r="M190" s="284"/>
      <c r="N190" s="284"/>
      <c r="O190" s="284"/>
      <c r="P190" s="284"/>
      <c r="Q190" s="284"/>
    </row>
    <row r="191" spans="1:17" x14ac:dyDescent="0.4">
      <c r="A191" s="400" t="s">
        <v>411</v>
      </c>
      <c r="B191" s="400"/>
      <c r="C191" s="400"/>
      <c r="D191" s="294">
        <v>9</v>
      </c>
      <c r="E191" s="294">
        <v>6</v>
      </c>
      <c r="F191" s="294">
        <v>15</v>
      </c>
      <c r="G191" s="284"/>
      <c r="H191" s="284"/>
      <c r="I191" s="284"/>
      <c r="J191" s="284"/>
      <c r="K191" s="284"/>
      <c r="L191" s="284"/>
      <c r="M191" s="284"/>
      <c r="N191" s="284"/>
      <c r="O191" s="284"/>
      <c r="P191" s="284"/>
      <c r="Q191" s="284"/>
    </row>
    <row r="192" spans="1:17" x14ac:dyDescent="0.4">
      <c r="A192" s="400" t="s">
        <v>412</v>
      </c>
      <c r="B192" s="400"/>
      <c r="C192" s="400"/>
      <c r="D192" s="295">
        <v>10</v>
      </c>
      <c r="E192" s="295">
        <v>5</v>
      </c>
      <c r="F192" s="295">
        <v>15</v>
      </c>
      <c r="G192" s="284"/>
      <c r="H192" s="284"/>
      <c r="I192" s="284"/>
      <c r="J192" s="284"/>
      <c r="K192" s="284"/>
      <c r="L192" s="284"/>
      <c r="M192" s="284"/>
      <c r="N192" s="284"/>
      <c r="O192" s="284"/>
      <c r="P192" s="284"/>
      <c r="Q192" s="284"/>
    </row>
    <row r="193" spans="1:17" x14ac:dyDescent="0.4">
      <c r="A193" s="400" t="s">
        <v>413</v>
      </c>
      <c r="B193" s="400"/>
      <c r="C193" s="400"/>
      <c r="D193" s="296">
        <v>1</v>
      </c>
      <c r="E193" s="296">
        <v>1</v>
      </c>
      <c r="F193" s="296">
        <v>1</v>
      </c>
      <c r="G193" s="284"/>
      <c r="H193" s="284"/>
      <c r="I193" s="284"/>
      <c r="J193" s="284"/>
      <c r="K193" s="284"/>
      <c r="L193" s="284"/>
      <c r="M193" s="284"/>
      <c r="N193" s="284"/>
      <c r="O193" s="284"/>
      <c r="P193" s="284"/>
      <c r="Q193" s="284"/>
    </row>
    <row r="194" spans="1:17" ht="33.65" customHeight="1" x14ac:dyDescent="0.4">
      <c r="A194" s="401" t="s">
        <v>414</v>
      </c>
      <c r="B194" s="401"/>
      <c r="C194" s="401"/>
      <c r="D194" s="329">
        <v>8</v>
      </c>
      <c r="E194" s="329">
        <v>3</v>
      </c>
      <c r="F194" s="329">
        <v>11</v>
      </c>
      <c r="G194" s="284"/>
      <c r="H194" s="284"/>
      <c r="I194" s="284"/>
      <c r="J194" s="284"/>
      <c r="K194" s="284"/>
      <c r="L194" s="284"/>
      <c r="M194" s="284"/>
      <c r="N194" s="284"/>
      <c r="O194" s="284"/>
      <c r="P194" s="284"/>
      <c r="Q194" s="284"/>
    </row>
    <row r="195" spans="1:17" x14ac:dyDescent="0.4">
      <c r="A195" s="400" t="s">
        <v>415</v>
      </c>
      <c r="B195" s="400"/>
      <c r="C195" s="400"/>
      <c r="D195" s="297">
        <v>0.88880000000000003</v>
      </c>
      <c r="E195" s="296">
        <v>0.75</v>
      </c>
      <c r="F195" s="297">
        <v>0.84619999999999995</v>
      </c>
      <c r="G195" s="284"/>
      <c r="H195" s="284"/>
      <c r="I195" s="284"/>
      <c r="J195" s="284"/>
      <c r="K195" s="284"/>
      <c r="L195" s="284"/>
      <c r="M195" s="284"/>
      <c r="N195" s="284"/>
      <c r="O195" s="284"/>
      <c r="P195" s="284"/>
      <c r="Q195" s="284"/>
    </row>
    <row r="196" spans="1:17" x14ac:dyDescent="0.4">
      <c r="A196" s="284"/>
      <c r="B196" s="284"/>
      <c r="C196" s="284"/>
      <c r="D196" s="284"/>
      <c r="E196" s="284"/>
      <c r="F196" s="284"/>
      <c r="G196" s="284"/>
      <c r="H196" s="284"/>
      <c r="I196" s="284"/>
      <c r="J196" s="284"/>
      <c r="K196" s="284"/>
      <c r="L196" s="284"/>
      <c r="M196" s="284"/>
      <c r="N196" s="284"/>
      <c r="O196" s="284"/>
      <c r="P196" s="284"/>
      <c r="Q196" s="284"/>
    </row>
    <row r="197" spans="1:17" x14ac:dyDescent="0.4">
      <c r="A197" s="393" t="s">
        <v>419</v>
      </c>
      <c r="B197" s="394"/>
      <c r="C197" s="395"/>
      <c r="D197" s="115">
        <v>2025</v>
      </c>
      <c r="E197" s="284"/>
      <c r="F197" s="284"/>
      <c r="G197" s="284"/>
      <c r="H197" s="284"/>
      <c r="I197" s="284"/>
      <c r="J197" s="284"/>
      <c r="K197" s="284"/>
      <c r="L197" s="284"/>
      <c r="M197" s="284"/>
      <c r="N197" s="284"/>
      <c r="O197" s="284"/>
      <c r="P197" s="284"/>
      <c r="Q197" s="284"/>
    </row>
    <row r="198" spans="1:17" x14ac:dyDescent="0.4">
      <c r="A198" s="405" t="s">
        <v>417</v>
      </c>
      <c r="B198" s="406"/>
      <c r="C198" s="407"/>
      <c r="D198" s="295">
        <v>135</v>
      </c>
      <c r="E198" s="284"/>
      <c r="F198" s="284"/>
      <c r="G198" s="284"/>
      <c r="H198" s="284"/>
      <c r="I198" s="284"/>
      <c r="J198" s="284"/>
      <c r="K198" s="284"/>
      <c r="L198" s="284"/>
      <c r="M198" s="284"/>
      <c r="N198" s="284"/>
      <c r="O198" s="284"/>
      <c r="P198" s="284"/>
      <c r="Q198" s="284"/>
    </row>
    <row r="199" spans="1:17" x14ac:dyDescent="0.4">
      <c r="A199" s="405" t="s">
        <v>418</v>
      </c>
      <c r="B199" s="406"/>
      <c r="C199" s="407"/>
      <c r="D199" s="295">
        <v>844</v>
      </c>
      <c r="E199" s="284"/>
      <c r="F199" s="284"/>
      <c r="G199" s="284"/>
      <c r="H199" s="284"/>
      <c r="I199" s="284"/>
      <c r="J199" s="284"/>
      <c r="K199" s="284"/>
      <c r="L199" s="284"/>
      <c r="M199" s="284"/>
      <c r="N199" s="284"/>
      <c r="O199" s="284"/>
      <c r="P199" s="284"/>
      <c r="Q199" s="284"/>
    </row>
    <row r="200" spans="1:17" x14ac:dyDescent="0.4">
      <c r="A200" s="400" t="s">
        <v>441</v>
      </c>
      <c r="B200" s="400"/>
      <c r="C200" s="400"/>
      <c r="D200" s="298">
        <v>0.26627000000000001</v>
      </c>
      <c r="E200" s="284"/>
      <c r="F200" s="284"/>
      <c r="G200" s="284"/>
      <c r="H200" s="284"/>
      <c r="I200" s="284"/>
      <c r="J200" s="284"/>
      <c r="K200" s="284"/>
      <c r="L200" s="284"/>
      <c r="M200" s="284"/>
      <c r="N200" s="284"/>
      <c r="O200" s="284"/>
      <c r="P200" s="284"/>
      <c r="Q200" s="284"/>
    </row>
    <row r="201" spans="1:17" ht="28" customHeight="1" x14ac:dyDescent="0.4">
      <c r="A201" s="339" t="s">
        <v>442</v>
      </c>
      <c r="B201" s="339"/>
      <c r="C201" s="339"/>
      <c r="D201" s="339"/>
      <c r="E201" s="339"/>
      <c r="F201" s="339"/>
      <c r="G201" s="339"/>
      <c r="H201" s="339"/>
      <c r="I201" s="339"/>
      <c r="J201" s="339"/>
      <c r="K201" s="339"/>
      <c r="L201" s="339"/>
      <c r="M201" s="339"/>
      <c r="N201" s="339"/>
      <c r="O201" s="339"/>
      <c r="P201" s="339"/>
      <c r="Q201" s="339"/>
    </row>
    <row r="202" spans="1:17" x14ac:dyDescent="0.4">
      <c r="A202" s="284"/>
      <c r="B202" s="284"/>
      <c r="C202" s="284"/>
      <c r="D202" s="284"/>
      <c r="E202" s="284"/>
      <c r="F202" s="284"/>
      <c r="G202" s="284"/>
      <c r="H202" s="284"/>
      <c r="I202" s="284"/>
      <c r="J202" s="284"/>
      <c r="K202" s="284"/>
      <c r="L202" s="284"/>
      <c r="M202" s="284"/>
      <c r="N202" s="284"/>
      <c r="O202" s="284"/>
      <c r="P202" s="284"/>
      <c r="Q202" s="284"/>
    </row>
    <row r="203" spans="1:17" ht="29.15" x14ac:dyDescent="0.4">
      <c r="A203" s="218" t="s">
        <v>420</v>
      </c>
      <c r="B203" s="218">
        <v>2025</v>
      </c>
      <c r="C203" s="284"/>
      <c r="D203" s="284"/>
      <c r="E203" s="284"/>
      <c r="F203" s="284"/>
      <c r="G203" s="284"/>
      <c r="H203" s="284"/>
      <c r="I203" s="284"/>
      <c r="J203" s="284"/>
      <c r="K203" s="284"/>
      <c r="L203" s="284"/>
      <c r="M203" s="284"/>
      <c r="N203" s="284"/>
      <c r="O203" s="284"/>
      <c r="P203" s="284"/>
      <c r="Q203" s="284"/>
    </row>
    <row r="204" spans="1:17" x14ac:dyDescent="0.4">
      <c r="A204" s="299" t="s">
        <v>421</v>
      </c>
      <c r="B204" s="300">
        <v>6.0400000000000002E-2</v>
      </c>
      <c r="C204" s="284"/>
      <c r="D204" s="284"/>
      <c r="E204" s="284"/>
      <c r="F204" s="284"/>
      <c r="G204" s="284"/>
      <c r="H204" s="284"/>
      <c r="I204" s="284"/>
      <c r="J204" s="284"/>
      <c r="K204" s="284"/>
      <c r="L204" s="284"/>
      <c r="M204" s="284"/>
      <c r="N204" s="284"/>
      <c r="O204" s="284"/>
      <c r="P204" s="284"/>
      <c r="Q204" s="284"/>
    </row>
    <row r="206" spans="1:17" x14ac:dyDescent="0.4">
      <c r="A206" s="396" t="s">
        <v>357</v>
      </c>
      <c r="B206" s="397"/>
      <c r="C206" s="397"/>
      <c r="D206" s="397"/>
      <c r="H206" s="3"/>
    </row>
    <row r="207" spans="1:17" x14ac:dyDescent="0.4">
      <c r="A207" s="111"/>
      <c r="B207" s="115">
        <v>2023</v>
      </c>
      <c r="C207" s="115">
        <v>2024</v>
      </c>
      <c r="D207" s="115">
        <v>2025</v>
      </c>
    </row>
    <row r="208" spans="1:17" ht="29.15" x14ac:dyDescent="0.4">
      <c r="A208" s="55" t="s">
        <v>220</v>
      </c>
      <c r="B208" s="32">
        <v>0</v>
      </c>
      <c r="C208" s="32">
        <v>0</v>
      </c>
      <c r="D208" s="32">
        <v>0</v>
      </c>
    </row>
    <row r="209" spans="1:17" ht="29.15" x14ac:dyDescent="0.4">
      <c r="A209" s="55" t="s">
        <v>221</v>
      </c>
      <c r="B209" s="32">
        <v>0</v>
      </c>
      <c r="C209" s="32">
        <v>0</v>
      </c>
      <c r="D209" s="32">
        <v>0</v>
      </c>
    </row>
    <row r="210" spans="1:17" ht="42" customHeight="1" x14ac:dyDescent="0.4">
      <c r="A210" s="55" t="s">
        <v>222</v>
      </c>
      <c r="B210" s="32">
        <v>2</v>
      </c>
      <c r="C210" s="32">
        <v>0</v>
      </c>
      <c r="D210" s="32">
        <v>3</v>
      </c>
    </row>
    <row r="211" spans="1:17" ht="39.65" customHeight="1" x14ac:dyDescent="0.4">
      <c r="A211" s="55" t="s">
        <v>223</v>
      </c>
      <c r="B211" s="77" t="s">
        <v>272</v>
      </c>
      <c r="C211" s="77" t="s">
        <v>379</v>
      </c>
      <c r="D211" s="77" t="s">
        <v>422</v>
      </c>
    </row>
    <row r="212" spans="1:17" ht="35.5" customHeight="1" x14ac:dyDescent="0.4">
      <c r="A212" s="55" t="s">
        <v>224</v>
      </c>
      <c r="B212" s="57">
        <v>29.69</v>
      </c>
      <c r="C212" s="57">
        <v>0</v>
      </c>
      <c r="D212" s="57">
        <v>3.23</v>
      </c>
      <c r="I212" s="321"/>
    </row>
    <row r="213" spans="1:17" ht="35.15" customHeight="1" x14ac:dyDescent="0.4">
      <c r="A213" s="55" t="s">
        <v>225</v>
      </c>
      <c r="B213" s="57">
        <v>0.38</v>
      </c>
      <c r="C213" s="57">
        <v>0</v>
      </c>
      <c r="D213" s="57">
        <v>0.65</v>
      </c>
      <c r="I213" s="321"/>
    </row>
    <row r="214" spans="1:17" ht="40.5" customHeight="1" x14ac:dyDescent="0.4">
      <c r="A214" s="357" t="s">
        <v>518</v>
      </c>
      <c r="B214" s="390"/>
      <c r="C214" s="390"/>
      <c r="D214" s="390"/>
      <c r="E214" s="390"/>
      <c r="F214" s="390"/>
      <c r="G214" s="390"/>
      <c r="H214" s="390"/>
      <c r="I214" s="390"/>
      <c r="J214" s="390"/>
      <c r="K214" s="390"/>
      <c r="L214" s="390"/>
      <c r="M214" s="390"/>
      <c r="N214" s="390"/>
      <c r="O214" s="390"/>
      <c r="P214" s="390"/>
      <c r="Q214" s="390"/>
    </row>
    <row r="215" spans="1:17" x14ac:dyDescent="0.4">
      <c r="O215" s="26"/>
    </row>
    <row r="216" spans="1:17" x14ac:dyDescent="0.4">
      <c r="A216" s="26"/>
    </row>
    <row r="222" spans="1:17" x14ac:dyDescent="0.4">
      <c r="A222" s="330"/>
      <c r="B222" s="330"/>
      <c r="C222" s="330"/>
      <c r="D222" s="330"/>
      <c r="E222" s="330"/>
      <c r="F222" s="330"/>
      <c r="G222" s="330"/>
      <c r="H222" s="330"/>
      <c r="I222" s="330"/>
      <c r="J222" s="330"/>
      <c r="K222" s="330"/>
      <c r="L222" s="330"/>
      <c r="M222" s="330"/>
      <c r="N222" s="330"/>
      <c r="O222" s="330"/>
      <c r="P222" s="330"/>
    </row>
  </sheetData>
  <sheetProtection sheet="1" objects="1" scenarios="1"/>
  <mergeCells count="147">
    <mergeCell ref="A206:D206"/>
    <mergeCell ref="A222:P222"/>
    <mergeCell ref="B167:D167"/>
    <mergeCell ref="A153:Q153"/>
    <mergeCell ref="B155:F155"/>
    <mergeCell ref="A183:Q183"/>
    <mergeCell ref="I128:J128"/>
    <mergeCell ref="B116:D116"/>
    <mergeCell ref="E116:G116"/>
    <mergeCell ref="H116:J116"/>
    <mergeCell ref="A124:S124"/>
    <mergeCell ref="A214:Q214"/>
    <mergeCell ref="G127:K127"/>
    <mergeCell ref="E167:G167"/>
    <mergeCell ref="K116:M116"/>
    <mergeCell ref="A179:C179"/>
    <mergeCell ref="A145:A146"/>
    <mergeCell ref="B148:H148"/>
    <mergeCell ref="Q128:R128"/>
    <mergeCell ref="S128:T128"/>
    <mergeCell ref="N116:P116"/>
    <mergeCell ref="Q127:U127"/>
    <mergeCell ref="L127:P127"/>
    <mergeCell ref="L128:M128"/>
    <mergeCell ref="R56:U56"/>
    <mergeCell ref="N63:P63"/>
    <mergeCell ref="A7:Q7"/>
    <mergeCell ref="A12:Q12"/>
    <mergeCell ref="A13:Q15"/>
    <mergeCell ref="A16:C16"/>
    <mergeCell ref="A23:Q23"/>
    <mergeCell ref="A32:Q32"/>
    <mergeCell ref="A11:Q11"/>
    <mergeCell ref="A10:Q10"/>
    <mergeCell ref="A9:Q9"/>
    <mergeCell ref="A26:Q26"/>
    <mergeCell ref="A8:Q8"/>
    <mergeCell ref="R11:Z11"/>
    <mergeCell ref="H49:J49"/>
    <mergeCell ref="B49:D49"/>
    <mergeCell ref="N56:Q56"/>
    <mergeCell ref="K63:M63"/>
    <mergeCell ref="J56:M56"/>
    <mergeCell ref="B56:E56"/>
    <mergeCell ref="N49:P49"/>
    <mergeCell ref="E49:G49"/>
    <mergeCell ref="B63:D63"/>
    <mergeCell ref="E63:G63"/>
    <mergeCell ref="B128:C128"/>
    <mergeCell ref="D128:E128"/>
    <mergeCell ref="B78:C78"/>
    <mergeCell ref="A82:P82"/>
    <mergeCell ref="H70:J70"/>
    <mergeCell ref="A81:P81"/>
    <mergeCell ref="A75:Q75"/>
    <mergeCell ref="B70:D70"/>
    <mergeCell ref="N70:P70"/>
    <mergeCell ref="J78:K78"/>
    <mergeCell ref="N128:O128"/>
    <mergeCell ref="K70:M70"/>
    <mergeCell ref="E70:G70"/>
    <mergeCell ref="H108:J108"/>
    <mergeCell ref="K108:M108"/>
    <mergeCell ref="N108:P108"/>
    <mergeCell ref="H63:J63"/>
    <mergeCell ref="K49:M49"/>
    <mergeCell ref="D78:E78"/>
    <mergeCell ref="F78:G78"/>
    <mergeCell ref="H78:I78"/>
    <mergeCell ref="F56:I56"/>
    <mergeCell ref="A143:A144"/>
    <mergeCell ref="D156:E156"/>
    <mergeCell ref="B149:H149"/>
    <mergeCell ref="B150:H150"/>
    <mergeCell ref="B143:H143"/>
    <mergeCell ref="A147:A148"/>
    <mergeCell ref="B156:C156"/>
    <mergeCell ref="B145:H145"/>
    <mergeCell ref="B146:H146"/>
    <mergeCell ref="B147:H147"/>
    <mergeCell ref="B151:H151"/>
    <mergeCell ref="B152:H152"/>
    <mergeCell ref="A151:A152"/>
    <mergeCell ref="B144:H144"/>
    <mergeCell ref="A149:A150"/>
    <mergeCell ref="A128:A129"/>
    <mergeCell ref="G128:H128"/>
    <mergeCell ref="B127:F127"/>
    <mergeCell ref="AD97:AE97"/>
    <mergeCell ref="AF97:AG97"/>
    <mergeCell ref="AH97:AI97"/>
    <mergeCell ref="AJ97:AJ98"/>
    <mergeCell ref="W96:AC96"/>
    <mergeCell ref="AD96:AJ96"/>
    <mergeCell ref="X85:Y85"/>
    <mergeCell ref="G84:K84"/>
    <mergeCell ref="G155:K155"/>
    <mergeCell ref="V127:Z127"/>
    <mergeCell ref="V128:W128"/>
    <mergeCell ref="X128:Y128"/>
    <mergeCell ref="V84:Z84"/>
    <mergeCell ref="Q84:U84"/>
    <mergeCell ref="V85:W85"/>
    <mergeCell ref="B96:H96"/>
    <mergeCell ref="P96:V96"/>
    <mergeCell ref="I96:O96"/>
    <mergeCell ref="A115:P115"/>
    <mergeCell ref="A126:Z126"/>
    <mergeCell ref="B84:F84"/>
    <mergeCell ref="L84:P84"/>
    <mergeCell ref="B108:D108"/>
    <mergeCell ref="E108:G108"/>
    <mergeCell ref="D189:F189"/>
    <mergeCell ref="A197:C197"/>
    <mergeCell ref="A198:C198"/>
    <mergeCell ref="A199:C199"/>
    <mergeCell ref="A200:C200"/>
    <mergeCell ref="A187:Q187"/>
    <mergeCell ref="L155:P155"/>
    <mergeCell ref="L156:M156"/>
    <mergeCell ref="N156:O156"/>
    <mergeCell ref="G156:H156"/>
    <mergeCell ref="I156:J156"/>
    <mergeCell ref="A201:Q201"/>
    <mergeCell ref="A48:P48"/>
    <mergeCell ref="A18:F18"/>
    <mergeCell ref="A55:U55"/>
    <mergeCell ref="A62:P62"/>
    <mergeCell ref="A69:P69"/>
    <mergeCell ref="A77:K77"/>
    <mergeCell ref="A83:Z83"/>
    <mergeCell ref="A95:AJ95"/>
    <mergeCell ref="A107:P107"/>
    <mergeCell ref="Q155:U155"/>
    <mergeCell ref="Q156:R156"/>
    <mergeCell ref="S156:T156"/>
    <mergeCell ref="A154:U154"/>
    <mergeCell ref="K167:M167"/>
    <mergeCell ref="A166:M166"/>
    <mergeCell ref="H167:J167"/>
    <mergeCell ref="A175:D175"/>
    <mergeCell ref="A191:C191"/>
    <mergeCell ref="A192:C192"/>
    <mergeCell ref="A193:C193"/>
    <mergeCell ref="A194:C194"/>
    <mergeCell ref="A195:C195"/>
    <mergeCell ref="A190:C190"/>
  </mergeCells>
  <printOptions gridLines="1"/>
  <pageMargins left="0.7" right="0.7" top="0.75" bottom="0.75" header="0.3" footer="0.3"/>
  <pageSetup paperSize="5" orientation="landscape" r:id="rId1"/>
  <ignoredErrors>
    <ignoredError sqref="C31 M59 J65:J66 J72 M73 J110:J112" formulaRange="1"/>
    <ignoredError sqref="C164:O164 J53 M60 M93 O93 R93 M113 M141 O141 R141 R164 T164" formula="1"/>
    <ignoredError sqref="J113" formula="1"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6ECAD-C163-42D2-8B0D-01B7487E3D8D}">
  <sheetPr codeName="Sheet8">
    <tabColor theme="6" tint="0.39997558519241921"/>
    <pageSetUpPr fitToPage="1"/>
  </sheetPr>
  <dimension ref="A1:Q212"/>
  <sheetViews>
    <sheetView topLeftCell="A180" zoomScaleNormal="100" workbookViewId="0">
      <selection activeCell="C210" sqref="C210"/>
    </sheetView>
  </sheetViews>
  <sheetFormatPr defaultColWidth="8.69140625" defaultRowHeight="14.6" x14ac:dyDescent="0.4"/>
  <cols>
    <col min="1" max="1" width="34.84375" style="1" customWidth="1"/>
    <col min="2" max="2" width="19.15234375" style="1" customWidth="1"/>
    <col min="3" max="3" width="18.84375" style="1" customWidth="1"/>
    <col min="4" max="4" width="19.84375" style="1" customWidth="1"/>
    <col min="5" max="5" width="15.84375" style="1" customWidth="1"/>
    <col min="6" max="6" width="19.23046875" style="1" customWidth="1"/>
    <col min="7" max="7" width="19.84375" style="1" customWidth="1"/>
    <col min="8" max="8" width="14.4609375" style="1" customWidth="1"/>
    <col min="9" max="9" width="14.23046875" style="1" customWidth="1"/>
    <col min="10" max="10" width="12.15234375" style="1" customWidth="1"/>
    <col min="11" max="11" width="15.4609375" style="1" customWidth="1"/>
    <col min="12" max="12" width="8.15234375" style="1" customWidth="1"/>
    <col min="13" max="13" width="17.4609375" style="1" customWidth="1"/>
    <col min="14" max="14" width="8.15234375" style="1" customWidth="1"/>
    <col min="15" max="15" width="9" style="1" customWidth="1"/>
    <col min="16" max="17" width="8.15234375" style="1" customWidth="1"/>
    <col min="18" max="16384" width="8.69140625" style="1"/>
  </cols>
  <sheetData>
    <row r="1" spans="1:17" x14ac:dyDescent="0.4">
      <c r="B1" s="3" t="s">
        <v>0</v>
      </c>
      <c r="C1" s="3"/>
      <c r="N1" s="3" t="s">
        <v>114</v>
      </c>
      <c r="O1" s="3"/>
      <c r="P1" s="5" t="s">
        <v>144</v>
      </c>
    </row>
    <row r="2" spans="1:17" x14ac:dyDescent="0.4">
      <c r="A2"/>
      <c r="B2" s="3" t="s">
        <v>399</v>
      </c>
      <c r="C2" s="3"/>
      <c r="N2" s="3" t="s">
        <v>116</v>
      </c>
      <c r="O2" s="3"/>
      <c r="P2" s="5" t="s">
        <v>12</v>
      </c>
    </row>
    <row r="4" spans="1:17" x14ac:dyDescent="0.4">
      <c r="A4" s="3"/>
    </row>
    <row r="5" spans="1:17" x14ac:dyDescent="0.4">
      <c r="A5" s="3"/>
    </row>
    <row r="6" spans="1:17" ht="21" customHeight="1" x14ac:dyDescent="0.4"/>
    <row r="7" spans="1:17" ht="14.5" customHeight="1" x14ac:dyDescent="0.4">
      <c r="A7" s="332" t="s">
        <v>145</v>
      </c>
      <c r="B7" s="332"/>
      <c r="C7" s="332"/>
      <c r="D7" s="332"/>
      <c r="E7" s="332"/>
      <c r="F7" s="332"/>
      <c r="G7" s="332"/>
      <c r="H7" s="332"/>
      <c r="I7" s="332"/>
      <c r="J7" s="332"/>
      <c r="K7" s="332"/>
      <c r="L7" s="332"/>
      <c r="M7" s="332"/>
      <c r="N7" s="332"/>
      <c r="O7" s="332"/>
      <c r="P7" s="332"/>
      <c r="Q7" s="332"/>
    </row>
    <row r="8" spans="1:17" ht="14.5" customHeight="1" x14ac:dyDescent="0.4">
      <c r="A8" s="335" t="s">
        <v>519</v>
      </c>
      <c r="B8" s="335"/>
      <c r="C8" s="335"/>
      <c r="D8" s="335"/>
      <c r="E8" s="335"/>
      <c r="F8" s="335"/>
      <c r="G8" s="335"/>
      <c r="H8" s="335"/>
      <c r="I8" s="335"/>
      <c r="J8" s="335"/>
      <c r="K8" s="335"/>
      <c r="L8" s="335"/>
      <c r="M8" s="335"/>
      <c r="N8" s="335"/>
      <c r="O8" s="335"/>
      <c r="P8" s="335"/>
      <c r="Q8" s="335"/>
    </row>
    <row r="9" spans="1:17" x14ac:dyDescent="0.4">
      <c r="A9" s="335"/>
      <c r="B9" s="335"/>
      <c r="C9" s="335"/>
      <c r="D9" s="335"/>
      <c r="E9" s="335"/>
      <c r="F9" s="335"/>
      <c r="G9" s="335"/>
      <c r="H9" s="335"/>
      <c r="I9" s="335"/>
      <c r="J9" s="335"/>
      <c r="K9" s="335"/>
      <c r="L9" s="335"/>
      <c r="M9" s="335"/>
      <c r="N9" s="335"/>
      <c r="O9" s="335"/>
      <c r="P9" s="335"/>
      <c r="Q9" s="335"/>
    </row>
    <row r="10" spans="1:17" x14ac:dyDescent="0.4">
      <c r="A10" s="335"/>
      <c r="B10" s="335"/>
      <c r="C10" s="335"/>
      <c r="D10" s="335"/>
      <c r="E10" s="335"/>
      <c r="F10" s="335"/>
      <c r="G10" s="335"/>
      <c r="H10" s="335"/>
      <c r="I10" s="335"/>
      <c r="J10" s="335"/>
      <c r="K10" s="335"/>
      <c r="L10" s="335"/>
      <c r="M10" s="335"/>
      <c r="N10" s="335"/>
      <c r="O10" s="335"/>
      <c r="P10" s="335"/>
      <c r="Q10" s="335"/>
    </row>
    <row r="11" spans="1:17" x14ac:dyDescent="0.4">
      <c r="A11" s="335"/>
      <c r="B11" s="335"/>
      <c r="C11" s="335"/>
      <c r="D11" s="335"/>
      <c r="E11" s="335"/>
      <c r="F11" s="335"/>
      <c r="G11" s="335"/>
      <c r="H11" s="335"/>
      <c r="I11" s="335"/>
      <c r="J11" s="335"/>
      <c r="K11" s="335"/>
      <c r="L11" s="335"/>
      <c r="M11" s="335"/>
      <c r="N11" s="335"/>
      <c r="O11" s="335"/>
      <c r="P11" s="335"/>
      <c r="Q11" s="335"/>
    </row>
    <row r="12" spans="1:17" x14ac:dyDescent="0.4">
      <c r="A12" s="335"/>
      <c r="B12" s="335"/>
      <c r="C12" s="335"/>
      <c r="D12" s="335"/>
      <c r="E12" s="335"/>
      <c r="F12" s="335"/>
      <c r="G12" s="335"/>
      <c r="H12" s="335"/>
      <c r="I12" s="335"/>
      <c r="J12" s="335"/>
      <c r="K12" s="335"/>
      <c r="L12" s="335"/>
      <c r="M12" s="335"/>
      <c r="N12" s="335"/>
      <c r="O12" s="335"/>
      <c r="P12" s="335"/>
      <c r="Q12" s="335"/>
    </row>
    <row r="13" spans="1:17" x14ac:dyDescent="0.4">
      <c r="A13" s="335"/>
      <c r="B13" s="335"/>
      <c r="C13" s="335"/>
      <c r="D13" s="335"/>
      <c r="E13" s="335"/>
      <c r="F13" s="335"/>
      <c r="G13" s="335"/>
      <c r="H13" s="335"/>
      <c r="I13" s="335"/>
      <c r="J13" s="335"/>
      <c r="K13" s="335"/>
      <c r="L13" s="335"/>
      <c r="M13" s="335"/>
      <c r="N13" s="335"/>
      <c r="O13" s="335"/>
      <c r="P13" s="335"/>
      <c r="Q13" s="335"/>
    </row>
    <row r="14" spans="1:17" x14ac:dyDescent="0.4">
      <c r="A14" s="335"/>
      <c r="B14" s="335"/>
      <c r="C14" s="335"/>
      <c r="D14" s="335"/>
      <c r="E14" s="335"/>
      <c r="F14" s="335"/>
      <c r="G14" s="335"/>
      <c r="H14" s="335"/>
      <c r="I14" s="335"/>
      <c r="J14" s="335"/>
      <c r="K14" s="335"/>
      <c r="L14" s="335"/>
      <c r="M14" s="335"/>
      <c r="N14" s="335"/>
      <c r="O14" s="335"/>
      <c r="P14" s="335"/>
      <c r="Q14" s="335"/>
    </row>
    <row r="15" spans="1:17" ht="14.5" customHeight="1" x14ac:dyDescent="0.4">
      <c r="A15" s="335"/>
      <c r="B15" s="335"/>
      <c r="C15" s="335"/>
      <c r="D15" s="335"/>
      <c r="E15" s="335"/>
      <c r="F15" s="335"/>
      <c r="G15" s="335"/>
      <c r="H15" s="335"/>
      <c r="I15" s="335"/>
      <c r="J15" s="335"/>
      <c r="K15" s="335"/>
      <c r="L15" s="335"/>
      <c r="M15" s="335"/>
      <c r="N15" s="335"/>
      <c r="O15" s="335"/>
      <c r="P15" s="335"/>
      <c r="Q15" s="335"/>
    </row>
    <row r="16" spans="1:17" ht="70" customHeight="1" x14ac:dyDescent="0.4">
      <c r="A16" s="335"/>
      <c r="B16" s="335"/>
      <c r="C16" s="335"/>
      <c r="D16" s="335"/>
      <c r="E16" s="335"/>
      <c r="F16" s="335"/>
      <c r="G16" s="335"/>
      <c r="H16" s="335"/>
      <c r="I16" s="335"/>
      <c r="J16" s="335"/>
      <c r="K16" s="335"/>
      <c r="L16" s="335"/>
      <c r="M16" s="335"/>
      <c r="N16" s="335"/>
      <c r="O16" s="335"/>
      <c r="P16" s="335"/>
      <c r="Q16" s="335"/>
    </row>
    <row r="17" spans="1:17" ht="142.5" customHeight="1" x14ac:dyDescent="0.4">
      <c r="A17" s="335"/>
      <c r="B17" s="335"/>
      <c r="C17" s="335"/>
      <c r="D17" s="335"/>
      <c r="E17" s="335"/>
      <c r="F17" s="335"/>
      <c r="G17" s="335"/>
      <c r="H17" s="335"/>
      <c r="I17" s="335"/>
      <c r="J17" s="335"/>
      <c r="K17" s="335"/>
      <c r="L17" s="335"/>
      <c r="M17" s="335"/>
      <c r="N17" s="335"/>
      <c r="O17" s="335"/>
      <c r="P17" s="335"/>
      <c r="Q17" s="335"/>
    </row>
    <row r="18" spans="1:17" ht="101.15" customHeight="1" x14ac:dyDescent="0.4">
      <c r="A18" s="335"/>
      <c r="B18" s="335"/>
      <c r="C18" s="335"/>
      <c r="D18" s="335"/>
      <c r="E18" s="335"/>
      <c r="F18" s="335"/>
      <c r="G18" s="335"/>
      <c r="H18" s="335"/>
      <c r="I18" s="335"/>
      <c r="J18" s="335"/>
      <c r="K18" s="335"/>
      <c r="L18" s="335"/>
      <c r="M18" s="335"/>
      <c r="N18" s="335"/>
      <c r="O18" s="335"/>
      <c r="P18" s="335"/>
      <c r="Q18" s="335"/>
    </row>
    <row r="19" spans="1:17" ht="41.5" customHeight="1" x14ac:dyDescent="0.4">
      <c r="A19" s="335"/>
      <c r="B19" s="335"/>
      <c r="C19" s="335"/>
      <c r="D19" s="335"/>
      <c r="E19" s="335"/>
      <c r="F19" s="335"/>
      <c r="G19" s="335"/>
      <c r="H19" s="335"/>
      <c r="I19" s="335"/>
      <c r="J19" s="335"/>
      <c r="K19" s="335"/>
      <c r="L19" s="335"/>
      <c r="M19" s="335"/>
      <c r="N19" s="335"/>
      <c r="O19" s="335"/>
      <c r="P19" s="335"/>
      <c r="Q19" s="335"/>
    </row>
    <row r="20" spans="1:17" ht="14.5" customHeight="1" x14ac:dyDescent="0.4">
      <c r="A20" s="332" t="s">
        <v>132</v>
      </c>
      <c r="B20" s="332"/>
      <c r="C20" s="332"/>
      <c r="D20" s="332"/>
      <c r="E20" s="332"/>
      <c r="F20" s="332"/>
      <c r="G20" s="332"/>
      <c r="H20" s="332"/>
      <c r="I20" s="332"/>
      <c r="J20" s="332"/>
      <c r="K20" s="332"/>
      <c r="L20" s="332"/>
      <c r="M20" s="332"/>
      <c r="N20" s="332"/>
      <c r="O20" s="332"/>
      <c r="P20" s="332"/>
      <c r="Q20" s="332"/>
    </row>
    <row r="21" spans="1:17" ht="239.15" customHeight="1" x14ac:dyDescent="0.4">
      <c r="A21" s="335" t="s">
        <v>336</v>
      </c>
      <c r="B21" s="335"/>
      <c r="C21" s="335"/>
      <c r="D21" s="335"/>
      <c r="E21" s="335"/>
      <c r="F21" s="335"/>
      <c r="G21" s="335"/>
      <c r="H21" s="335"/>
      <c r="I21" s="335"/>
      <c r="J21" s="335"/>
      <c r="K21" s="335"/>
      <c r="L21" s="335"/>
      <c r="M21" s="335"/>
      <c r="N21" s="335"/>
      <c r="O21" s="335"/>
      <c r="P21" s="335"/>
      <c r="Q21" s="335"/>
    </row>
    <row r="22" spans="1:17" ht="78.650000000000006" customHeight="1" x14ac:dyDescent="0.4">
      <c r="A22" s="335" t="s">
        <v>493</v>
      </c>
      <c r="B22" s="335"/>
      <c r="C22" s="335"/>
      <c r="D22" s="335"/>
      <c r="E22" s="335"/>
      <c r="F22" s="335"/>
      <c r="G22" s="335"/>
      <c r="H22" s="335"/>
      <c r="I22" s="335"/>
      <c r="J22" s="335"/>
      <c r="K22" s="335"/>
      <c r="L22" s="335"/>
      <c r="M22" s="335"/>
      <c r="N22" s="335"/>
      <c r="O22" s="335"/>
      <c r="P22" s="335"/>
      <c r="Q22" s="335"/>
    </row>
    <row r="23" spans="1:17" ht="14.5" customHeight="1" x14ac:dyDescent="0.4">
      <c r="A23" s="436" t="s">
        <v>146</v>
      </c>
      <c r="B23" s="436"/>
      <c r="C23" s="436"/>
      <c r="D23" s="213"/>
      <c r="E23" s="213"/>
      <c r="F23" s="213"/>
      <c r="G23" s="213"/>
      <c r="H23" s="213"/>
      <c r="I23" s="213"/>
      <c r="J23" s="213"/>
      <c r="K23" s="213"/>
      <c r="L23" s="213"/>
      <c r="M23" s="213"/>
      <c r="N23" s="213"/>
      <c r="O23" s="213"/>
      <c r="P23" s="213"/>
      <c r="Q23" s="213"/>
    </row>
    <row r="25" spans="1:17" ht="59.5" customHeight="1" x14ac:dyDescent="0.4">
      <c r="A25" s="438" t="s">
        <v>147</v>
      </c>
      <c r="B25" s="439"/>
      <c r="C25" s="439"/>
      <c r="D25" s="439"/>
      <c r="E25" s="439"/>
      <c r="F25" s="439"/>
      <c r="G25" s="439"/>
      <c r="H25" s="439"/>
      <c r="I25" s="439"/>
      <c r="J25" s="439"/>
      <c r="K25" s="439"/>
      <c r="L25" s="439"/>
      <c r="M25" s="439"/>
      <c r="N25" s="439"/>
      <c r="O25" s="439"/>
      <c r="P25" s="439"/>
      <c r="Q25" s="439"/>
    </row>
    <row r="26" spans="1:17" x14ac:dyDescent="0.4">
      <c r="A26" s="359" t="s">
        <v>460</v>
      </c>
      <c r="B26" s="360"/>
      <c r="C26" s="360"/>
      <c r="D26" s="360"/>
    </row>
    <row r="27" spans="1:17" x14ac:dyDescent="0.4">
      <c r="A27" s="120"/>
      <c r="B27" s="120">
        <v>2019</v>
      </c>
      <c r="C27" s="120">
        <v>2024</v>
      </c>
      <c r="D27" s="120">
        <v>2025</v>
      </c>
    </row>
    <row r="28" spans="1:17" ht="42" customHeight="1" x14ac:dyDescent="0.4">
      <c r="A28" s="158" t="s">
        <v>30</v>
      </c>
      <c r="B28" s="60" t="s">
        <v>459</v>
      </c>
      <c r="C28" s="60" t="s">
        <v>459</v>
      </c>
      <c r="D28" s="60" t="s">
        <v>459</v>
      </c>
    </row>
    <row r="29" spans="1:17" x14ac:dyDescent="0.4">
      <c r="A29" s="33" t="s">
        <v>32</v>
      </c>
      <c r="B29" s="159">
        <v>4321090</v>
      </c>
      <c r="C29" s="312">
        <v>4321090</v>
      </c>
      <c r="D29" s="280">
        <v>4321090</v>
      </c>
    </row>
    <row r="30" spans="1:17" x14ac:dyDescent="0.4">
      <c r="A30" s="33" t="s">
        <v>33</v>
      </c>
      <c r="B30" s="159">
        <v>25940748</v>
      </c>
      <c r="C30" s="312">
        <v>26779748</v>
      </c>
      <c r="D30" s="280">
        <v>26779748</v>
      </c>
    </row>
    <row r="31" spans="1:17" x14ac:dyDescent="0.4">
      <c r="A31" s="33" t="s">
        <v>34</v>
      </c>
      <c r="B31" s="159">
        <v>875361</v>
      </c>
      <c r="C31" s="312">
        <v>875361</v>
      </c>
      <c r="D31" s="280">
        <v>875361</v>
      </c>
    </row>
    <row r="32" spans="1:17" x14ac:dyDescent="0.4">
      <c r="A32" s="196" t="s">
        <v>35</v>
      </c>
      <c r="B32" s="197">
        <v>3404515</v>
      </c>
      <c r="C32" s="313">
        <v>3560448</v>
      </c>
      <c r="D32" s="280">
        <v>6057117</v>
      </c>
    </row>
    <row r="33" spans="1:17" x14ac:dyDescent="0.4">
      <c r="A33" s="196" t="s">
        <v>311</v>
      </c>
      <c r="B33" s="211">
        <v>549421</v>
      </c>
      <c r="C33" s="211">
        <v>1229273</v>
      </c>
      <c r="D33" s="280">
        <v>1705012</v>
      </c>
    </row>
    <row r="34" spans="1:17" x14ac:dyDescent="0.4">
      <c r="A34" s="34" t="s">
        <v>36</v>
      </c>
      <c r="B34" s="160">
        <f>SUM(B29:B33)</f>
        <v>35091135</v>
      </c>
      <c r="C34" s="160">
        <f>SUM(C29:C33)</f>
        <v>36765920</v>
      </c>
      <c r="D34" s="160">
        <f>SUM(D29:D33)</f>
        <v>39738328</v>
      </c>
    </row>
    <row r="36" spans="1:17" ht="31" customHeight="1" x14ac:dyDescent="0.4">
      <c r="A36" s="361" t="s">
        <v>148</v>
      </c>
      <c r="B36" s="435"/>
      <c r="C36" s="435"/>
      <c r="D36" s="435"/>
      <c r="E36" s="435"/>
      <c r="F36" s="435"/>
      <c r="G36" s="435"/>
      <c r="H36" s="435"/>
      <c r="I36" s="435"/>
      <c r="J36" s="435"/>
      <c r="K36" s="435"/>
      <c r="L36" s="435"/>
      <c r="M36" s="435"/>
      <c r="N36" s="435"/>
      <c r="O36" s="435"/>
      <c r="P36" s="435"/>
      <c r="Q36" s="435"/>
    </row>
    <row r="37" spans="1:17" x14ac:dyDescent="0.4">
      <c r="A37" s="440" t="s">
        <v>149</v>
      </c>
      <c r="B37" s="441"/>
      <c r="C37" s="441"/>
      <c r="D37" s="441"/>
      <c r="E37" s="441"/>
      <c r="F37" s="441"/>
      <c r="G37" s="441"/>
    </row>
    <row r="38" spans="1:17" ht="14.5" customHeight="1" x14ac:dyDescent="0.4">
      <c r="A38" s="121"/>
      <c r="B38" s="437">
        <v>2019</v>
      </c>
      <c r="C38" s="437"/>
      <c r="D38" s="437">
        <v>2024</v>
      </c>
      <c r="E38" s="437"/>
      <c r="F38" s="437">
        <v>2025</v>
      </c>
      <c r="G38" s="437"/>
    </row>
    <row r="39" spans="1:17" ht="29.15" x14ac:dyDescent="0.4">
      <c r="A39" s="108" t="s">
        <v>138</v>
      </c>
      <c r="B39" s="109" t="s">
        <v>150</v>
      </c>
      <c r="C39" s="109" t="s">
        <v>151</v>
      </c>
      <c r="D39" s="109" t="s">
        <v>150</v>
      </c>
      <c r="E39" s="109" t="s">
        <v>151</v>
      </c>
      <c r="F39" s="109" t="s">
        <v>150</v>
      </c>
      <c r="G39" s="109" t="s">
        <v>151</v>
      </c>
    </row>
    <row r="40" spans="1:17" x14ac:dyDescent="0.4">
      <c r="A40" s="133" t="s">
        <v>32</v>
      </c>
      <c r="B40" s="139">
        <v>120058.43968000001</v>
      </c>
      <c r="C40" s="233">
        <v>0.94669874962104472</v>
      </c>
      <c r="D40" s="227">
        <v>98383.804332022104</v>
      </c>
      <c r="E40" s="225">
        <v>0.8960636089505194</v>
      </c>
      <c r="F40" s="227">
        <v>92932.171867831974</v>
      </c>
      <c r="G40" s="225">
        <v>0.84909120152554096</v>
      </c>
    </row>
    <row r="41" spans="1:17" x14ac:dyDescent="0.4">
      <c r="A41" s="133" t="s">
        <v>33</v>
      </c>
      <c r="B41" s="139">
        <v>505742.75735000009</v>
      </c>
      <c r="C41" s="233">
        <v>0.47838381530093116</v>
      </c>
      <c r="D41" s="227">
        <v>399867.05099000008</v>
      </c>
      <c r="E41" s="225">
        <v>0.48671563302238691</v>
      </c>
      <c r="F41" s="227">
        <v>552444.37854999991</v>
      </c>
      <c r="G41" s="225">
        <v>0.57549148707448627</v>
      </c>
      <c r="H41" s="256"/>
    </row>
    <row r="42" spans="1:17" x14ac:dyDescent="0.4">
      <c r="A42" s="133" t="s">
        <v>34</v>
      </c>
      <c r="B42" s="139">
        <v>15457.07843</v>
      </c>
      <c r="C42" s="233">
        <v>0.46513209978511721</v>
      </c>
      <c r="D42" s="227">
        <v>21689.353010000003</v>
      </c>
      <c r="E42" s="225">
        <v>0.70695004689493823</v>
      </c>
      <c r="F42" s="227">
        <v>25041.243149999995</v>
      </c>
      <c r="G42" s="225">
        <v>0.80566760456543074</v>
      </c>
    </row>
    <row r="43" spans="1:17" ht="17.149999999999999" customHeight="1" x14ac:dyDescent="0.4">
      <c r="A43" s="133" t="s">
        <v>35</v>
      </c>
      <c r="B43" s="139">
        <v>115101.96674747085</v>
      </c>
      <c r="C43" s="233">
        <v>0.99528508465963583</v>
      </c>
      <c r="D43" s="227">
        <v>83182.091090723727</v>
      </c>
      <c r="E43" s="225">
        <v>0.84479495276998851</v>
      </c>
      <c r="F43" s="227">
        <v>175075.77087603463</v>
      </c>
      <c r="G43" s="225">
        <v>0.81006335192138434</v>
      </c>
    </row>
    <row r="44" spans="1:17" x14ac:dyDescent="0.4">
      <c r="A44" s="222" t="s">
        <v>311</v>
      </c>
      <c r="B44" s="139">
        <v>23072.115519999999</v>
      </c>
      <c r="C44" s="233">
        <v>0.79016091485400086</v>
      </c>
      <c r="D44" s="227">
        <v>26676.266439999999</v>
      </c>
      <c r="E44" s="225">
        <v>0.95929708046951323</v>
      </c>
      <c r="F44" s="227">
        <v>25714.561089999999</v>
      </c>
      <c r="G44" s="225">
        <v>0.7252705552805494</v>
      </c>
    </row>
    <row r="45" spans="1:17" ht="17.5" customHeight="1" x14ac:dyDescent="0.4">
      <c r="A45" s="46" t="s">
        <v>36</v>
      </c>
      <c r="B45" s="234">
        <v>779432.35772747104</v>
      </c>
      <c r="C45" s="47">
        <v>0.59075196627296322</v>
      </c>
      <c r="D45" s="235">
        <v>629798.56586274598</v>
      </c>
      <c r="E45" s="48">
        <v>0.59054734656442709</v>
      </c>
      <c r="F45" s="235">
        <v>871208.12553386646</v>
      </c>
      <c r="G45" s="48">
        <v>0.65249373350584861</v>
      </c>
    </row>
    <row r="47" spans="1:17" x14ac:dyDescent="0.4">
      <c r="A47" s="359" t="s">
        <v>152</v>
      </c>
      <c r="B47" s="360"/>
      <c r="C47" s="360"/>
      <c r="D47" s="360"/>
      <c r="E47" s="360"/>
      <c r="F47" s="360"/>
      <c r="G47" s="360"/>
    </row>
    <row r="48" spans="1:17" x14ac:dyDescent="0.4">
      <c r="A48" s="115"/>
      <c r="B48" s="364">
        <v>2019</v>
      </c>
      <c r="C48" s="364"/>
      <c r="D48" s="364">
        <v>2024</v>
      </c>
      <c r="E48" s="364"/>
      <c r="F48" s="364">
        <v>2025</v>
      </c>
      <c r="G48" s="364"/>
    </row>
    <row r="49" spans="1:13" ht="29.15" x14ac:dyDescent="0.4">
      <c r="A49" s="36" t="s">
        <v>138</v>
      </c>
      <c r="B49" s="39" t="s">
        <v>150</v>
      </c>
      <c r="C49" s="39" t="s">
        <v>153</v>
      </c>
      <c r="D49" s="39" t="s">
        <v>150</v>
      </c>
      <c r="E49" s="39" t="s">
        <v>153</v>
      </c>
      <c r="F49" s="39" t="s">
        <v>150</v>
      </c>
      <c r="G49" s="39" t="s">
        <v>153</v>
      </c>
    </row>
    <row r="50" spans="1:13" x14ac:dyDescent="0.4">
      <c r="A50" s="133" t="s">
        <v>32</v>
      </c>
      <c r="B50" s="139">
        <v>0</v>
      </c>
      <c r="C50" s="139">
        <v>0</v>
      </c>
      <c r="D50" s="227">
        <v>0</v>
      </c>
      <c r="E50" s="227">
        <v>0</v>
      </c>
      <c r="F50" s="227">
        <v>0</v>
      </c>
      <c r="G50" s="227">
        <v>0</v>
      </c>
    </row>
    <row r="51" spans="1:13" x14ac:dyDescent="0.4">
      <c r="A51" s="133" t="s">
        <v>33</v>
      </c>
      <c r="B51" s="139">
        <v>11900.104380000002</v>
      </c>
      <c r="C51" s="139">
        <v>79</v>
      </c>
      <c r="D51" s="227">
        <v>7724.6682399999991</v>
      </c>
      <c r="E51" s="227">
        <v>62</v>
      </c>
      <c r="F51" s="227">
        <v>5481.0776900000001</v>
      </c>
      <c r="G51" s="227">
        <v>48</v>
      </c>
    </row>
    <row r="52" spans="1:13" x14ac:dyDescent="0.4">
      <c r="A52" s="133" t="s">
        <v>34</v>
      </c>
      <c r="B52" s="139">
        <v>439.32823999999999</v>
      </c>
      <c r="C52" s="139">
        <v>2</v>
      </c>
      <c r="D52" s="227">
        <v>242.25457</v>
      </c>
      <c r="E52" s="227">
        <v>2</v>
      </c>
      <c r="F52" s="227">
        <v>37.846510000000002</v>
      </c>
      <c r="G52" s="227">
        <v>1</v>
      </c>
    </row>
    <row r="53" spans="1:13" x14ac:dyDescent="0.4">
      <c r="A53" s="133" t="s">
        <v>35</v>
      </c>
      <c r="B53" s="139">
        <v>1.4922299999999999</v>
      </c>
      <c r="C53" s="139">
        <v>1</v>
      </c>
      <c r="D53" s="227">
        <v>0</v>
      </c>
      <c r="E53" s="227">
        <v>0</v>
      </c>
      <c r="F53" s="227">
        <v>1.1845599999999998</v>
      </c>
      <c r="G53" s="227">
        <v>1</v>
      </c>
    </row>
    <row r="54" spans="1:13" x14ac:dyDescent="0.4">
      <c r="A54" s="222" t="s">
        <v>311</v>
      </c>
      <c r="B54" s="139">
        <v>0</v>
      </c>
      <c r="C54" s="139">
        <v>0</v>
      </c>
      <c r="D54" s="227">
        <v>0</v>
      </c>
      <c r="E54" s="227">
        <v>0</v>
      </c>
      <c r="F54" s="227">
        <v>0</v>
      </c>
      <c r="G54" s="227">
        <v>0</v>
      </c>
    </row>
    <row r="55" spans="1:13" x14ac:dyDescent="0.4">
      <c r="A55" s="49" t="s">
        <v>36</v>
      </c>
      <c r="B55" s="234">
        <v>12340.924850000003</v>
      </c>
      <c r="C55" s="234">
        <v>82</v>
      </c>
      <c r="D55" s="234">
        <v>7966.9228099999991</v>
      </c>
      <c r="E55" s="234">
        <v>64</v>
      </c>
      <c r="F55" s="234">
        <v>5520.1087600000001</v>
      </c>
      <c r="G55" s="234">
        <v>50</v>
      </c>
    </row>
    <row r="56" spans="1:13" x14ac:dyDescent="0.4">
      <c r="A56" s="24"/>
      <c r="B56" s="24"/>
      <c r="C56" s="24"/>
      <c r="D56" s="24"/>
      <c r="E56" s="24"/>
      <c r="F56" s="24"/>
      <c r="G56" s="24"/>
      <c r="L56" s="24"/>
      <c r="M56" s="24"/>
    </row>
    <row r="57" spans="1:13" x14ac:dyDescent="0.4">
      <c r="A57" s="359" t="s">
        <v>154</v>
      </c>
      <c r="B57" s="360"/>
      <c r="C57" s="360"/>
      <c r="D57" s="360"/>
    </row>
    <row r="58" spans="1:13" x14ac:dyDescent="0.4">
      <c r="A58" s="130"/>
      <c r="B58" s="115">
        <v>2019</v>
      </c>
      <c r="C58" s="115">
        <v>2024</v>
      </c>
      <c r="D58" s="115">
        <v>2025</v>
      </c>
    </row>
    <row r="59" spans="1:13" ht="46.5" customHeight="1" x14ac:dyDescent="0.4">
      <c r="A59" s="131" t="s">
        <v>138</v>
      </c>
      <c r="B59" s="39" t="s">
        <v>155</v>
      </c>
      <c r="C59" s="39" t="s">
        <v>155</v>
      </c>
      <c r="D59" s="39" t="s">
        <v>155</v>
      </c>
    </row>
    <row r="60" spans="1:13" x14ac:dyDescent="0.4">
      <c r="A60" s="52" t="s">
        <v>32</v>
      </c>
      <c r="B60" s="145">
        <v>26.972556478078165</v>
      </c>
      <c r="C60" s="145">
        <v>27.371195262897036</v>
      </c>
      <c r="D60" s="145">
        <v>25.32902276706006</v>
      </c>
    </row>
    <row r="61" spans="1:13" x14ac:dyDescent="0.4">
      <c r="A61" s="52" t="s">
        <v>33</v>
      </c>
      <c r="B61" s="145">
        <v>41.813579853680807</v>
      </c>
      <c r="C61" s="145">
        <v>37.797436027129059</v>
      </c>
      <c r="D61" s="145">
        <v>42.778934426261237</v>
      </c>
    </row>
    <row r="62" spans="1:13" x14ac:dyDescent="0.4">
      <c r="A62" s="52" t="s">
        <v>34</v>
      </c>
      <c r="B62" s="145">
        <v>45.221954991841656</v>
      </c>
      <c r="C62" s="145">
        <v>44.241323342532709</v>
      </c>
      <c r="D62" s="145">
        <v>38.337548340574841</v>
      </c>
    </row>
    <row r="63" spans="1:13" x14ac:dyDescent="0.4">
      <c r="A63" s="52" t="s">
        <v>35</v>
      </c>
      <c r="B63" s="145">
        <v>33.968783707383217</v>
      </c>
      <c r="C63" s="145">
        <v>29.148391505382566</v>
      </c>
      <c r="D63" s="145">
        <v>35.881443452628069</v>
      </c>
    </row>
    <row r="64" spans="1:13" x14ac:dyDescent="0.4">
      <c r="A64" s="222" t="s">
        <v>311</v>
      </c>
      <c r="B64" s="145">
        <v>53.145514879149381</v>
      </c>
      <c r="C64" s="145">
        <v>22.621613652205912</v>
      </c>
      <c r="D64" s="145">
        <v>24.617907178901476</v>
      </c>
    </row>
    <row r="65" spans="1:17" x14ac:dyDescent="0.4">
      <c r="A65" s="37" t="s">
        <v>36</v>
      </c>
      <c r="B65" s="146">
        <v>37.738638833433669</v>
      </c>
      <c r="C65" s="146">
        <v>33.684698621959257</v>
      </c>
      <c r="D65" s="146">
        <v>37.617022110842171</v>
      </c>
      <c r="G65" s="286"/>
    </row>
    <row r="67" spans="1:17" ht="75" customHeight="1" x14ac:dyDescent="0.4">
      <c r="A67" s="361" t="s">
        <v>450</v>
      </c>
      <c r="B67" s="331"/>
      <c r="C67" s="331"/>
      <c r="D67" s="331"/>
      <c r="E67" s="331"/>
      <c r="F67" s="331"/>
      <c r="G67" s="331"/>
      <c r="H67" s="331"/>
      <c r="I67" s="331"/>
      <c r="J67" s="331"/>
      <c r="K67" s="331"/>
      <c r="L67" s="331"/>
      <c r="M67" s="331"/>
      <c r="N67" s="331"/>
      <c r="O67" s="331"/>
      <c r="P67" s="331"/>
      <c r="Q67" s="331"/>
    </row>
    <row r="68" spans="1:17" ht="14.5" customHeight="1" x14ac:dyDescent="0.4">
      <c r="A68" s="359" t="s">
        <v>507</v>
      </c>
      <c r="B68" s="360"/>
      <c r="C68" s="360"/>
      <c r="D68" s="360"/>
      <c r="E68" s="360"/>
      <c r="F68" s="360"/>
      <c r="G68" s="360"/>
    </row>
    <row r="69" spans="1:17" x14ac:dyDescent="0.4">
      <c r="A69" s="120"/>
      <c r="B69" s="363">
        <v>2024</v>
      </c>
      <c r="C69" s="363"/>
      <c r="D69" s="363"/>
      <c r="E69" s="363">
        <v>2025</v>
      </c>
      <c r="F69" s="363"/>
      <c r="G69" s="363"/>
    </row>
    <row r="70" spans="1:17" ht="45.75" customHeight="1" x14ac:dyDescent="0.4">
      <c r="A70" s="36" t="s">
        <v>156</v>
      </c>
      <c r="B70" s="39" t="s">
        <v>326</v>
      </c>
      <c r="C70" s="39" t="s">
        <v>135</v>
      </c>
      <c r="D70" s="39" t="s">
        <v>31</v>
      </c>
      <c r="E70" s="39" t="s">
        <v>326</v>
      </c>
      <c r="F70" s="39" t="s">
        <v>135</v>
      </c>
      <c r="G70" s="39" t="s">
        <v>31</v>
      </c>
      <c r="I70" s="256"/>
    </row>
    <row r="71" spans="1:17" x14ac:dyDescent="0.4">
      <c r="A71" s="10" t="s">
        <v>332</v>
      </c>
      <c r="B71" s="149">
        <v>61607.500037121208</v>
      </c>
      <c r="C71" s="151">
        <v>3801548</v>
      </c>
      <c r="D71" s="149">
        <v>4321090</v>
      </c>
      <c r="E71" s="149">
        <v>57197.86673827425</v>
      </c>
      <c r="F71" s="151">
        <v>3184292</v>
      </c>
      <c r="G71" s="149">
        <v>4321090</v>
      </c>
      <c r="I71" s="256"/>
    </row>
    <row r="72" spans="1:17" x14ac:dyDescent="0.4">
      <c r="A72" s="10" t="s">
        <v>338</v>
      </c>
      <c r="B72" s="149">
        <v>36776.304294900881</v>
      </c>
      <c r="C72" s="151">
        <v>3942395</v>
      </c>
      <c r="D72" s="149">
        <v>4321090</v>
      </c>
      <c r="E72" s="149">
        <v>35734.305129557732</v>
      </c>
      <c r="F72" s="151">
        <v>4153707</v>
      </c>
      <c r="G72" s="149">
        <v>4321090</v>
      </c>
      <c r="I72" s="283"/>
    </row>
    <row r="73" spans="1:17" x14ac:dyDescent="0.4">
      <c r="A73" s="10" t="s">
        <v>327</v>
      </c>
      <c r="B73" s="149">
        <v>0</v>
      </c>
      <c r="C73" s="151">
        <v>0</v>
      </c>
      <c r="D73" s="149">
        <v>0</v>
      </c>
      <c r="E73" s="149">
        <v>0</v>
      </c>
      <c r="F73" s="149">
        <v>0</v>
      </c>
      <c r="G73" s="149">
        <v>0</v>
      </c>
    </row>
    <row r="74" spans="1:17" x14ac:dyDescent="0.4">
      <c r="A74" s="30" t="s">
        <v>330</v>
      </c>
      <c r="B74" s="149">
        <v>0</v>
      </c>
      <c r="C74" s="151">
        <v>0</v>
      </c>
      <c r="D74" s="149">
        <v>0</v>
      </c>
      <c r="E74" s="149">
        <v>0</v>
      </c>
      <c r="F74" s="149">
        <v>0</v>
      </c>
      <c r="G74" s="149">
        <v>0</v>
      </c>
    </row>
    <row r="75" spans="1:17" x14ac:dyDescent="0.4">
      <c r="A75" s="22" t="s">
        <v>36</v>
      </c>
      <c r="B75" s="148">
        <v>98383.80433202209</v>
      </c>
      <c r="C75" s="148"/>
      <c r="D75" s="148"/>
      <c r="E75" s="148">
        <v>92932.171867831988</v>
      </c>
      <c r="F75" s="148"/>
      <c r="G75" s="148"/>
    </row>
    <row r="77" spans="1:17" ht="14.5" customHeight="1" x14ac:dyDescent="0.4">
      <c r="A77" s="359" t="s">
        <v>328</v>
      </c>
      <c r="B77" s="360"/>
      <c r="C77" s="360"/>
      <c r="D77" s="360"/>
      <c r="E77" s="360"/>
      <c r="F77" s="360"/>
      <c r="G77" s="360"/>
    </row>
    <row r="78" spans="1:17" x14ac:dyDescent="0.4">
      <c r="A78" s="120"/>
      <c r="B78" s="363">
        <v>2024</v>
      </c>
      <c r="C78" s="363"/>
      <c r="D78" s="363"/>
      <c r="E78" s="363">
        <v>2025</v>
      </c>
      <c r="F78" s="363"/>
      <c r="G78" s="363"/>
    </row>
    <row r="79" spans="1:17" ht="46.5" customHeight="1" x14ac:dyDescent="0.4">
      <c r="A79" s="36" t="s">
        <v>156</v>
      </c>
      <c r="B79" s="39" t="s">
        <v>326</v>
      </c>
      <c r="C79" s="39" t="s">
        <v>135</v>
      </c>
      <c r="D79" s="39" t="s">
        <v>31</v>
      </c>
      <c r="E79" s="39" t="s">
        <v>326</v>
      </c>
      <c r="F79" s="39" t="s">
        <v>135</v>
      </c>
      <c r="G79" s="39" t="s">
        <v>31</v>
      </c>
    </row>
    <row r="80" spans="1:17" x14ac:dyDescent="0.4">
      <c r="A80" s="10" t="s">
        <v>332</v>
      </c>
      <c r="B80" s="236">
        <v>232496</v>
      </c>
      <c r="C80" s="149">
        <v>14264622</v>
      </c>
      <c r="D80" s="151">
        <v>26779748</v>
      </c>
      <c r="E80" s="236">
        <v>299554</v>
      </c>
      <c r="F80" s="149">
        <v>16030691</v>
      </c>
      <c r="G80" s="151">
        <v>26779748</v>
      </c>
    </row>
    <row r="81" spans="1:7" x14ac:dyDescent="0.4">
      <c r="A81" s="10" t="s">
        <v>338</v>
      </c>
      <c r="B81" s="236">
        <v>175095.27855000005</v>
      </c>
      <c r="C81" s="149">
        <v>11803622</v>
      </c>
      <c r="D81" s="151">
        <v>26384205</v>
      </c>
      <c r="E81" s="236">
        <v>258371.75269999987</v>
      </c>
      <c r="F81" s="149">
        <v>14792343</v>
      </c>
      <c r="G81" s="151">
        <v>26384205</v>
      </c>
    </row>
    <row r="82" spans="1:7" x14ac:dyDescent="0.4">
      <c r="A82" s="10" t="s">
        <v>327</v>
      </c>
      <c r="B82" s="149">
        <v>0</v>
      </c>
      <c r="C82" s="149">
        <v>0</v>
      </c>
      <c r="D82" s="151">
        <v>0</v>
      </c>
      <c r="E82" s="151">
        <v>0</v>
      </c>
      <c r="F82" s="151">
        <v>0</v>
      </c>
      <c r="G82" s="151">
        <v>0</v>
      </c>
    </row>
    <row r="83" spans="1:7" x14ac:dyDescent="0.4">
      <c r="A83" s="30" t="s">
        <v>330</v>
      </c>
      <c r="B83" s="149">
        <v>0</v>
      </c>
      <c r="C83" s="149">
        <v>0</v>
      </c>
      <c r="D83" s="151">
        <v>0</v>
      </c>
      <c r="E83" s="151">
        <v>0</v>
      </c>
      <c r="F83" s="151">
        <v>0</v>
      </c>
      <c r="G83" s="151">
        <v>0</v>
      </c>
    </row>
    <row r="84" spans="1:7" ht="14.5" customHeight="1" x14ac:dyDescent="0.4">
      <c r="A84" s="22" t="s">
        <v>36</v>
      </c>
      <c r="B84" s="148">
        <v>407591</v>
      </c>
      <c r="C84" s="148"/>
      <c r="D84" s="148"/>
      <c r="E84" s="148">
        <v>557925</v>
      </c>
      <c r="F84" s="148"/>
      <c r="G84" s="148"/>
    </row>
    <row r="86" spans="1:7" x14ac:dyDescent="0.4">
      <c r="A86" s="359" t="s">
        <v>329</v>
      </c>
      <c r="B86" s="360"/>
      <c r="C86" s="360"/>
      <c r="D86" s="360"/>
      <c r="E86" s="360"/>
      <c r="F86" s="360"/>
      <c r="G86" s="360"/>
    </row>
    <row r="87" spans="1:7" x14ac:dyDescent="0.4">
      <c r="A87" s="120"/>
      <c r="B87" s="363">
        <v>2024</v>
      </c>
      <c r="C87" s="363"/>
      <c r="D87" s="363"/>
      <c r="E87" s="363">
        <v>2025</v>
      </c>
      <c r="F87" s="363"/>
      <c r="G87" s="363"/>
    </row>
    <row r="88" spans="1:7" ht="42" customHeight="1" x14ac:dyDescent="0.4">
      <c r="A88" s="36" t="s">
        <v>156</v>
      </c>
      <c r="B88" s="39" t="s">
        <v>326</v>
      </c>
      <c r="C88" s="39" t="s">
        <v>135</v>
      </c>
      <c r="D88" s="39" t="s">
        <v>31</v>
      </c>
      <c r="E88" s="39" t="s">
        <v>326</v>
      </c>
      <c r="F88" s="39" t="s">
        <v>135</v>
      </c>
      <c r="G88" s="39" t="s">
        <v>31</v>
      </c>
    </row>
    <row r="89" spans="1:7" x14ac:dyDescent="0.4">
      <c r="A89" s="10" t="s">
        <v>332</v>
      </c>
      <c r="B89" s="236">
        <v>13733</v>
      </c>
      <c r="C89" s="149">
        <v>652701</v>
      </c>
      <c r="D89" s="151">
        <v>875361</v>
      </c>
      <c r="E89" s="236">
        <v>15956</v>
      </c>
      <c r="F89" s="149">
        <v>767381</v>
      </c>
      <c r="G89" s="151">
        <v>875361</v>
      </c>
    </row>
    <row r="90" spans="1:7" x14ac:dyDescent="0.4">
      <c r="A90" s="10" t="s">
        <v>338</v>
      </c>
      <c r="B90" s="236">
        <v>8198</v>
      </c>
      <c r="C90" s="149">
        <v>584972</v>
      </c>
      <c r="D90" s="151">
        <v>875361</v>
      </c>
      <c r="E90" s="236">
        <v>9122.8060600000008</v>
      </c>
      <c r="F90" s="149">
        <v>643119</v>
      </c>
      <c r="G90" s="151">
        <v>875361</v>
      </c>
    </row>
    <row r="91" spans="1:7" ht="14.5" customHeight="1" x14ac:dyDescent="0.4">
      <c r="A91" s="10" t="s">
        <v>327</v>
      </c>
      <c r="B91" s="149">
        <v>0</v>
      </c>
      <c r="C91" s="149">
        <v>0</v>
      </c>
      <c r="D91" s="151">
        <v>0</v>
      </c>
      <c r="E91" s="151">
        <v>0</v>
      </c>
      <c r="F91" s="151">
        <v>0</v>
      </c>
      <c r="G91" s="151">
        <v>0</v>
      </c>
    </row>
    <row r="92" spans="1:7" x14ac:dyDescent="0.4">
      <c r="A92" s="30" t="s">
        <v>330</v>
      </c>
      <c r="B92" s="149">
        <v>0</v>
      </c>
      <c r="C92" s="149">
        <v>0</v>
      </c>
      <c r="D92" s="151">
        <v>0</v>
      </c>
      <c r="E92" s="151">
        <v>0</v>
      </c>
      <c r="F92" s="151">
        <v>0</v>
      </c>
      <c r="G92" s="151">
        <v>0</v>
      </c>
    </row>
    <row r="93" spans="1:7" x14ac:dyDescent="0.4">
      <c r="A93" s="22" t="s">
        <v>36</v>
      </c>
      <c r="B93" s="148">
        <v>21931</v>
      </c>
      <c r="C93" s="148"/>
      <c r="D93" s="148"/>
      <c r="E93" s="148">
        <v>25079</v>
      </c>
      <c r="F93" s="148"/>
      <c r="G93" s="148"/>
    </row>
    <row r="95" spans="1:7" x14ac:dyDescent="0.4">
      <c r="A95" s="359" t="s">
        <v>157</v>
      </c>
      <c r="B95" s="360"/>
      <c r="C95" s="360"/>
      <c r="D95" s="360"/>
      <c r="E95" s="360"/>
      <c r="F95" s="360"/>
      <c r="G95" s="360"/>
    </row>
    <row r="96" spans="1:7" x14ac:dyDescent="0.4">
      <c r="A96" s="120"/>
      <c r="B96" s="363">
        <v>2024</v>
      </c>
      <c r="C96" s="363"/>
      <c r="D96" s="363"/>
      <c r="E96" s="363">
        <v>2025</v>
      </c>
      <c r="F96" s="363"/>
      <c r="G96" s="363"/>
    </row>
    <row r="97" spans="1:7" ht="36.65" customHeight="1" x14ac:dyDescent="0.4">
      <c r="A97" s="36" t="s">
        <v>156</v>
      </c>
      <c r="B97" s="39" t="s">
        <v>326</v>
      </c>
      <c r="C97" s="39" t="s">
        <v>135</v>
      </c>
      <c r="D97" s="39" t="s">
        <v>31</v>
      </c>
      <c r="E97" s="39" t="s">
        <v>326</v>
      </c>
      <c r="F97" s="39" t="s">
        <v>135</v>
      </c>
      <c r="G97" s="39" t="s">
        <v>31</v>
      </c>
    </row>
    <row r="98" spans="1:7" x14ac:dyDescent="0.4">
      <c r="A98" s="10" t="s">
        <v>332</v>
      </c>
      <c r="B98" s="236">
        <v>58091.958383417732</v>
      </c>
      <c r="C98" s="149">
        <v>2995255</v>
      </c>
      <c r="D98" s="151">
        <v>3560448</v>
      </c>
      <c r="E98" s="236">
        <v>95615</v>
      </c>
      <c r="F98" s="149">
        <v>4866691</v>
      </c>
      <c r="G98" s="151">
        <v>6057117</v>
      </c>
    </row>
    <row r="99" spans="1:7" x14ac:dyDescent="0.4">
      <c r="A99" s="10" t="s">
        <v>338</v>
      </c>
      <c r="B99" s="236">
        <v>25090.132707305998</v>
      </c>
      <c r="C99" s="149">
        <v>3020442</v>
      </c>
      <c r="D99" s="151">
        <v>3560448</v>
      </c>
      <c r="E99" s="236">
        <v>36298.920510371434</v>
      </c>
      <c r="F99" s="149">
        <v>4946606</v>
      </c>
      <c r="G99" s="151">
        <v>6057117</v>
      </c>
    </row>
    <row r="100" spans="1:7" x14ac:dyDescent="0.4">
      <c r="A100" s="10" t="s">
        <v>327</v>
      </c>
      <c r="B100" s="149">
        <v>0</v>
      </c>
      <c r="C100" s="149">
        <v>0</v>
      </c>
      <c r="D100" s="151">
        <v>0</v>
      </c>
      <c r="E100" s="236">
        <v>22193.955548898022</v>
      </c>
      <c r="F100" s="149">
        <v>1402210</v>
      </c>
      <c r="G100" s="151">
        <v>2496669</v>
      </c>
    </row>
    <row r="101" spans="1:7" x14ac:dyDescent="0.4">
      <c r="A101" s="30" t="s">
        <v>330</v>
      </c>
      <c r="B101" s="149">
        <v>0</v>
      </c>
      <c r="C101" s="149">
        <v>0</v>
      </c>
      <c r="D101" s="151">
        <v>0</v>
      </c>
      <c r="E101" s="236">
        <v>20969.433271101974</v>
      </c>
      <c r="F101" s="149">
        <v>1402210</v>
      </c>
      <c r="G101" s="151">
        <v>2496669</v>
      </c>
    </row>
    <row r="102" spans="1:7" x14ac:dyDescent="0.4">
      <c r="A102" s="22" t="s">
        <v>36</v>
      </c>
      <c r="B102" s="148">
        <v>83182.091090723727</v>
      </c>
      <c r="C102" s="148"/>
      <c r="D102" s="148"/>
      <c r="E102" s="148">
        <v>175077</v>
      </c>
      <c r="F102" s="148"/>
      <c r="G102" s="148"/>
    </row>
    <row r="104" spans="1:7" x14ac:dyDescent="0.4">
      <c r="A104" s="359" t="s">
        <v>312</v>
      </c>
      <c r="B104" s="360"/>
      <c r="C104" s="360"/>
      <c r="D104" s="360"/>
      <c r="E104" s="360"/>
      <c r="F104" s="360"/>
      <c r="G104" s="360"/>
    </row>
    <row r="105" spans="1:7" x14ac:dyDescent="0.4">
      <c r="A105" s="120"/>
      <c r="B105" s="362">
        <v>2024</v>
      </c>
      <c r="C105" s="363"/>
      <c r="D105" s="363"/>
      <c r="E105" s="363">
        <v>2025</v>
      </c>
      <c r="F105" s="363"/>
      <c r="G105" s="363"/>
    </row>
    <row r="106" spans="1:7" ht="29.15" x14ac:dyDescent="0.4">
      <c r="A106" s="36" t="s">
        <v>156</v>
      </c>
      <c r="B106" s="39" t="s">
        <v>326</v>
      </c>
      <c r="C106" s="39" t="s">
        <v>135</v>
      </c>
      <c r="D106" s="39" t="s">
        <v>31</v>
      </c>
      <c r="E106" s="39" t="s">
        <v>326</v>
      </c>
      <c r="F106" s="39" t="s">
        <v>135</v>
      </c>
      <c r="G106" s="39" t="s">
        <v>31</v>
      </c>
    </row>
    <row r="107" spans="1:7" x14ac:dyDescent="0.4">
      <c r="A107" s="10" t="s">
        <v>332</v>
      </c>
      <c r="B107" s="236">
        <v>11065.188749999999</v>
      </c>
      <c r="C107" s="149">
        <v>1179238</v>
      </c>
      <c r="D107" s="151">
        <v>1229273</v>
      </c>
      <c r="E107" s="236">
        <v>8340.5668399999995</v>
      </c>
      <c r="F107" s="149">
        <v>1044547</v>
      </c>
      <c r="G107" s="151">
        <v>1705012</v>
      </c>
    </row>
    <row r="108" spans="1:7" x14ac:dyDescent="0.4">
      <c r="A108" s="10" t="s">
        <v>338</v>
      </c>
      <c r="B108" s="236">
        <v>15611.07769</v>
      </c>
      <c r="C108" s="149">
        <v>1179238</v>
      </c>
      <c r="D108" s="151">
        <v>1229273</v>
      </c>
      <c r="E108" s="236">
        <v>9209.6224299999994</v>
      </c>
      <c r="F108" s="149">
        <v>1428643</v>
      </c>
      <c r="G108" s="151">
        <v>1705012</v>
      </c>
    </row>
    <row r="109" spans="1:7" x14ac:dyDescent="0.4">
      <c r="A109" s="10" t="s">
        <v>327</v>
      </c>
      <c r="B109" s="149">
        <v>0</v>
      </c>
      <c r="C109" s="149">
        <v>0</v>
      </c>
      <c r="D109" s="151">
        <v>0</v>
      </c>
      <c r="E109" s="236">
        <v>4197.9953430763926</v>
      </c>
      <c r="F109" s="149">
        <v>475739</v>
      </c>
      <c r="G109" s="151">
        <v>475739</v>
      </c>
    </row>
    <row r="110" spans="1:7" x14ac:dyDescent="0.4">
      <c r="A110" s="30" t="s">
        <v>330</v>
      </c>
      <c r="B110" s="149">
        <v>0</v>
      </c>
      <c r="C110" s="149">
        <v>0</v>
      </c>
      <c r="D110" s="151">
        <v>0</v>
      </c>
      <c r="E110" s="236">
        <v>3966.3764769236063</v>
      </c>
      <c r="F110" s="149">
        <v>475739</v>
      </c>
      <c r="G110" s="151">
        <v>475739</v>
      </c>
    </row>
    <row r="111" spans="1:7" x14ac:dyDescent="0.4">
      <c r="A111" s="22" t="s">
        <v>36</v>
      </c>
      <c r="B111" s="148">
        <v>26676.266439999999</v>
      </c>
      <c r="C111" s="148"/>
      <c r="D111" s="148"/>
      <c r="E111" s="148">
        <v>25714.561089999999</v>
      </c>
      <c r="F111" s="148"/>
      <c r="G111" s="148"/>
    </row>
    <row r="113" spans="1:17" ht="74.5" customHeight="1" x14ac:dyDescent="0.4">
      <c r="A113" s="361" t="s">
        <v>340</v>
      </c>
      <c r="B113" s="331"/>
      <c r="C113" s="331"/>
      <c r="D113" s="331"/>
      <c r="E113" s="331"/>
      <c r="F113" s="331"/>
      <c r="G113" s="331"/>
      <c r="H113" s="331"/>
      <c r="I113" s="331"/>
      <c r="J113" s="331"/>
      <c r="K113" s="331"/>
      <c r="L113" s="331"/>
      <c r="M113" s="331"/>
      <c r="N113" s="331"/>
      <c r="O113" s="331"/>
      <c r="P113" s="331"/>
      <c r="Q113" s="331"/>
    </row>
    <row r="114" spans="1:17" ht="14.5" customHeight="1" x14ac:dyDescent="0.4">
      <c r="A114" s="431" t="s">
        <v>508</v>
      </c>
      <c r="B114" s="431"/>
      <c r="C114" s="431"/>
      <c r="D114" s="431"/>
      <c r="E114" s="431"/>
    </row>
    <row r="115" spans="1:17" x14ac:dyDescent="0.4">
      <c r="A115" s="120"/>
      <c r="B115" s="115">
        <v>2024</v>
      </c>
      <c r="C115" s="115">
        <v>2025</v>
      </c>
      <c r="D115" s="115" t="s">
        <v>446</v>
      </c>
      <c r="E115" s="115" t="s">
        <v>447</v>
      </c>
    </row>
    <row r="116" spans="1:17" ht="29.5" customHeight="1" x14ac:dyDescent="0.4">
      <c r="A116" s="36" t="s">
        <v>156</v>
      </c>
      <c r="B116" s="39" t="s">
        <v>150</v>
      </c>
      <c r="C116" s="39" t="s">
        <v>150</v>
      </c>
      <c r="D116" s="39" t="s">
        <v>135</v>
      </c>
      <c r="E116" s="36" t="s">
        <v>137</v>
      </c>
    </row>
    <row r="117" spans="1:17" x14ac:dyDescent="0.4">
      <c r="A117" s="10" t="s">
        <v>332</v>
      </c>
      <c r="B117" s="142">
        <v>45169.495977746214</v>
      </c>
      <c r="C117" s="142">
        <v>45091.728471429924</v>
      </c>
      <c r="D117" s="205">
        <v>2862224</v>
      </c>
      <c r="E117" s="225">
        <v>-1.7216819588733866E-3</v>
      </c>
    </row>
    <row r="118" spans="1:17" x14ac:dyDescent="0.4">
      <c r="A118" s="10" t="s">
        <v>338</v>
      </c>
      <c r="B118" s="142">
        <v>28749.682902010241</v>
      </c>
      <c r="C118" s="142">
        <v>24838.606579557727</v>
      </c>
      <c r="D118" s="205">
        <v>3510737</v>
      </c>
      <c r="E118" s="225">
        <v>-0.13603893774352005</v>
      </c>
    </row>
    <row r="119" spans="1:17" x14ac:dyDescent="0.4">
      <c r="A119" s="30" t="s">
        <v>327</v>
      </c>
      <c r="B119" s="142">
        <v>0</v>
      </c>
      <c r="C119" s="142">
        <v>0</v>
      </c>
      <c r="D119" s="205">
        <v>0</v>
      </c>
      <c r="E119" s="225" t="s">
        <v>331</v>
      </c>
    </row>
    <row r="120" spans="1:17" x14ac:dyDescent="0.4">
      <c r="A120" s="30" t="s">
        <v>330</v>
      </c>
      <c r="B120" s="142">
        <v>0</v>
      </c>
      <c r="C120" s="142">
        <v>0</v>
      </c>
      <c r="D120" s="205">
        <v>0</v>
      </c>
      <c r="E120" s="225" t="s">
        <v>331</v>
      </c>
    </row>
    <row r="121" spans="1:17" x14ac:dyDescent="0.4">
      <c r="A121" s="22" t="s">
        <v>36</v>
      </c>
      <c r="B121" s="144">
        <v>73919.178879756451</v>
      </c>
      <c r="C121" s="144">
        <v>69930.335050987647</v>
      </c>
      <c r="D121" s="144"/>
      <c r="E121" s="237">
        <v>-5.3962231307485356E-2</v>
      </c>
    </row>
    <row r="123" spans="1:17" ht="14.5" customHeight="1" x14ac:dyDescent="0.4">
      <c r="A123" s="431" t="s">
        <v>362</v>
      </c>
      <c r="B123" s="431"/>
      <c r="C123" s="431"/>
      <c r="D123" s="431"/>
      <c r="E123" s="431"/>
    </row>
    <row r="124" spans="1:17" x14ac:dyDescent="0.4">
      <c r="A124" s="120"/>
      <c r="B124" s="115">
        <v>2024</v>
      </c>
      <c r="C124" s="115">
        <v>2025</v>
      </c>
      <c r="D124" s="115" t="s">
        <v>446</v>
      </c>
      <c r="E124" s="115" t="s">
        <v>447</v>
      </c>
    </row>
    <row r="125" spans="1:17" ht="33" customHeight="1" x14ac:dyDescent="0.4">
      <c r="A125" s="36" t="s">
        <v>156</v>
      </c>
      <c r="B125" s="39" t="s">
        <v>150</v>
      </c>
      <c r="C125" s="39" t="s">
        <v>150</v>
      </c>
      <c r="D125" s="39" t="s">
        <v>135</v>
      </c>
      <c r="E125" s="36" t="s">
        <v>137</v>
      </c>
    </row>
    <row r="126" spans="1:17" x14ac:dyDescent="0.4">
      <c r="A126" s="10" t="s">
        <v>332</v>
      </c>
      <c r="B126" s="142">
        <v>206320.50494999994</v>
      </c>
      <c r="C126" s="142">
        <v>236352.45844999995</v>
      </c>
      <c r="D126" s="205">
        <v>12882794</v>
      </c>
      <c r="E126" s="238">
        <v>0.14555971306525251</v>
      </c>
    </row>
    <row r="127" spans="1:17" x14ac:dyDescent="0.4">
      <c r="A127" s="10" t="s">
        <v>338</v>
      </c>
      <c r="B127" s="142">
        <v>152095.77489000003</v>
      </c>
      <c r="C127" s="142">
        <v>178930.61074999993</v>
      </c>
      <c r="D127" s="205">
        <v>9888188</v>
      </c>
      <c r="E127" s="238">
        <v>0.17643380218423305</v>
      </c>
    </row>
    <row r="128" spans="1:17" x14ac:dyDescent="0.4">
      <c r="A128" s="30" t="s">
        <v>327</v>
      </c>
      <c r="B128" s="142">
        <v>0</v>
      </c>
      <c r="C128" s="142">
        <v>0</v>
      </c>
      <c r="D128" s="205">
        <v>0</v>
      </c>
      <c r="E128" s="225" t="s">
        <v>331</v>
      </c>
    </row>
    <row r="129" spans="1:8" x14ac:dyDescent="0.4">
      <c r="A129" s="30" t="s">
        <v>330</v>
      </c>
      <c r="B129" s="142">
        <v>0</v>
      </c>
      <c r="C129" s="142">
        <v>0</v>
      </c>
      <c r="D129" s="205">
        <v>0</v>
      </c>
      <c r="E129" s="225" t="s">
        <v>331</v>
      </c>
    </row>
    <row r="130" spans="1:8" x14ac:dyDescent="0.4">
      <c r="A130" s="22" t="s">
        <v>36</v>
      </c>
      <c r="B130" s="143">
        <v>358416.27983999997</v>
      </c>
      <c r="C130" s="143">
        <v>415283.06919999991</v>
      </c>
      <c r="D130" s="143"/>
      <c r="E130" s="239">
        <v>0.15866129012160315</v>
      </c>
    </row>
    <row r="132" spans="1:8" ht="14.5" customHeight="1" x14ac:dyDescent="0.4">
      <c r="A132" s="431" t="s">
        <v>361</v>
      </c>
      <c r="B132" s="431"/>
      <c r="C132" s="431"/>
      <c r="D132" s="431"/>
      <c r="E132" s="431"/>
    </row>
    <row r="133" spans="1:8" x14ac:dyDescent="0.4">
      <c r="A133" s="118"/>
      <c r="B133" s="115">
        <v>2024</v>
      </c>
      <c r="C133" s="115">
        <v>2025</v>
      </c>
      <c r="D133" s="115" t="s">
        <v>446</v>
      </c>
      <c r="E133" s="115" t="s">
        <v>447</v>
      </c>
    </row>
    <row r="134" spans="1:8" ht="29.15" customHeight="1" x14ac:dyDescent="0.4">
      <c r="A134" s="36" t="s">
        <v>156</v>
      </c>
      <c r="B134" s="39" t="s">
        <v>150</v>
      </c>
      <c r="C134" s="39" t="s">
        <v>150</v>
      </c>
      <c r="D134" s="39" t="s">
        <v>135</v>
      </c>
      <c r="E134" s="36" t="s">
        <v>137</v>
      </c>
    </row>
    <row r="135" spans="1:8" x14ac:dyDescent="0.4">
      <c r="A135" s="10" t="s">
        <v>332</v>
      </c>
      <c r="B135" s="142">
        <v>10967.520350000001</v>
      </c>
      <c r="C135" s="142">
        <v>11252.355080000001</v>
      </c>
      <c r="D135" s="205">
        <v>604454</v>
      </c>
      <c r="E135" s="225">
        <v>2.5970750079346828E-2</v>
      </c>
    </row>
    <row r="136" spans="1:8" x14ac:dyDescent="0.4">
      <c r="A136" s="10" t="s">
        <v>338</v>
      </c>
      <c r="B136" s="142">
        <v>6289.4342000000006</v>
      </c>
      <c r="C136" s="142">
        <v>6132.2347199999995</v>
      </c>
      <c r="D136" s="205">
        <v>480192</v>
      </c>
      <c r="E136" s="225">
        <v>-2.4994216490888975E-2</v>
      </c>
    </row>
    <row r="137" spans="1:8" x14ac:dyDescent="0.4">
      <c r="A137" s="30" t="s">
        <v>327</v>
      </c>
      <c r="B137" s="142">
        <v>0</v>
      </c>
      <c r="C137" s="142">
        <v>0</v>
      </c>
      <c r="D137" s="205">
        <v>0</v>
      </c>
      <c r="E137" s="225" t="s">
        <v>331</v>
      </c>
    </row>
    <row r="138" spans="1:8" x14ac:dyDescent="0.4">
      <c r="A138" s="30" t="s">
        <v>330</v>
      </c>
      <c r="B138" s="142">
        <v>0</v>
      </c>
      <c r="C138" s="142">
        <v>0</v>
      </c>
      <c r="D138" s="205">
        <v>0</v>
      </c>
      <c r="E138" s="225" t="s">
        <v>331</v>
      </c>
    </row>
    <row r="139" spans="1:8" x14ac:dyDescent="0.4">
      <c r="A139" s="22" t="s">
        <v>36</v>
      </c>
      <c r="B139" s="143">
        <v>17256.954550000002</v>
      </c>
      <c r="C139" s="143">
        <v>17384.589800000002</v>
      </c>
      <c r="D139" s="207"/>
      <c r="E139" s="239">
        <v>7.3961630732810469E-3</v>
      </c>
    </row>
    <row r="141" spans="1:8" ht="14.5" customHeight="1" x14ac:dyDescent="0.4">
      <c r="A141" s="431" t="s">
        <v>158</v>
      </c>
      <c r="B141" s="431"/>
      <c r="C141" s="431"/>
      <c r="D141" s="431"/>
      <c r="E141" s="431"/>
    </row>
    <row r="142" spans="1:8" x14ac:dyDescent="0.4">
      <c r="A142" s="118"/>
      <c r="B142" s="115">
        <v>2024</v>
      </c>
      <c r="C142" s="115">
        <v>2025</v>
      </c>
      <c r="D142" s="115" t="s">
        <v>446</v>
      </c>
      <c r="E142" s="115" t="s">
        <v>447</v>
      </c>
    </row>
    <row r="143" spans="1:8" ht="32.15" customHeight="1" x14ac:dyDescent="0.4">
      <c r="A143" s="36" t="s">
        <v>156</v>
      </c>
      <c r="B143" s="39" t="s">
        <v>150</v>
      </c>
      <c r="C143" s="39" t="s">
        <v>150</v>
      </c>
      <c r="D143" s="39" t="s">
        <v>135</v>
      </c>
      <c r="E143" s="36" t="s">
        <v>137</v>
      </c>
    </row>
    <row r="144" spans="1:8" x14ac:dyDescent="0.4">
      <c r="A144" s="10" t="s">
        <v>332</v>
      </c>
      <c r="B144" s="142">
        <v>52562.337234012099</v>
      </c>
      <c r="C144" s="142">
        <v>54129.013225663191</v>
      </c>
      <c r="D144" s="205">
        <v>2786424</v>
      </c>
      <c r="E144" s="225">
        <v>2.9806056467316416E-2</v>
      </c>
      <c r="H144" s="180"/>
    </row>
    <row r="145" spans="1:17" x14ac:dyDescent="0.4">
      <c r="A145" s="10" t="s">
        <v>338</v>
      </c>
      <c r="B145" s="142">
        <v>20080.405999434333</v>
      </c>
      <c r="C145" s="142">
        <v>23201.458430371429</v>
      </c>
      <c r="D145" s="205">
        <v>2866339</v>
      </c>
      <c r="E145" s="225">
        <v>0.15542775534643155</v>
      </c>
      <c r="H145" s="180"/>
    </row>
    <row r="146" spans="1:17" x14ac:dyDescent="0.4">
      <c r="A146" s="30" t="s">
        <v>327</v>
      </c>
      <c r="B146" s="142">
        <v>0</v>
      </c>
      <c r="C146" s="142">
        <v>0</v>
      </c>
      <c r="D146" s="205">
        <v>0</v>
      </c>
      <c r="E146" s="225" t="s">
        <v>331</v>
      </c>
    </row>
    <row r="147" spans="1:17" x14ac:dyDescent="0.4">
      <c r="A147" s="30" t="s">
        <v>330</v>
      </c>
      <c r="B147" s="142">
        <v>0</v>
      </c>
      <c r="C147" s="142">
        <v>0</v>
      </c>
      <c r="D147" s="205">
        <v>0</v>
      </c>
      <c r="E147" s="225" t="s">
        <v>331</v>
      </c>
    </row>
    <row r="148" spans="1:17" x14ac:dyDescent="0.4">
      <c r="A148" s="22" t="s">
        <v>36</v>
      </c>
      <c r="B148" s="143">
        <v>72642.743233446439</v>
      </c>
      <c r="C148" s="143">
        <v>77330.471656034613</v>
      </c>
      <c r="D148" s="207"/>
      <c r="E148" s="239">
        <v>6.4531269249064271E-2</v>
      </c>
      <c r="H148" s="180"/>
    </row>
    <row r="150" spans="1:17" ht="19.5" customHeight="1" x14ac:dyDescent="0.4">
      <c r="A150" s="431" t="s">
        <v>313</v>
      </c>
      <c r="B150" s="431"/>
      <c r="C150" s="431"/>
      <c r="D150" s="431"/>
      <c r="E150" s="431"/>
    </row>
    <row r="151" spans="1:17" x14ac:dyDescent="0.4">
      <c r="A151" s="118"/>
      <c r="B151" s="115">
        <v>2024</v>
      </c>
      <c r="C151" s="115">
        <v>2025</v>
      </c>
      <c r="D151" s="115" t="s">
        <v>446</v>
      </c>
      <c r="E151" s="115" t="s">
        <v>447</v>
      </c>
    </row>
    <row r="152" spans="1:17" ht="29.15" x14ac:dyDescent="0.4">
      <c r="A152" s="36" t="s">
        <v>156</v>
      </c>
      <c r="B152" s="39" t="s">
        <v>150</v>
      </c>
      <c r="C152" s="39" t="s">
        <v>150</v>
      </c>
      <c r="D152" s="39" t="s">
        <v>135</v>
      </c>
      <c r="E152" s="36" t="s">
        <v>137</v>
      </c>
    </row>
    <row r="153" spans="1:17" x14ac:dyDescent="0.4">
      <c r="A153" s="10" t="s">
        <v>332</v>
      </c>
      <c r="B153" s="142">
        <v>6477.8522899999989</v>
      </c>
      <c r="C153" s="142">
        <v>5339.2260299999989</v>
      </c>
      <c r="D153" s="205">
        <v>568808</v>
      </c>
      <c r="E153" s="225">
        <v>-0.17577218637073927</v>
      </c>
    </row>
    <row r="154" spans="1:17" x14ac:dyDescent="0.4">
      <c r="A154" s="10" t="s">
        <v>338</v>
      </c>
      <c r="B154" s="142">
        <v>8977.9450499999984</v>
      </c>
      <c r="C154" s="142">
        <v>8035.5671999999995</v>
      </c>
      <c r="D154" s="205">
        <v>568808</v>
      </c>
      <c r="E154" s="225">
        <v>-0.10496587412283161</v>
      </c>
    </row>
    <row r="155" spans="1:17" x14ac:dyDescent="0.4">
      <c r="A155" s="30" t="s">
        <v>327</v>
      </c>
      <c r="B155" s="142">
        <v>0</v>
      </c>
      <c r="C155" s="142">
        <v>0</v>
      </c>
      <c r="D155" s="205">
        <v>0</v>
      </c>
      <c r="E155" s="225" t="s">
        <v>331</v>
      </c>
    </row>
    <row r="156" spans="1:17" x14ac:dyDescent="0.4">
      <c r="A156" s="30" t="s">
        <v>330</v>
      </c>
      <c r="B156" s="142">
        <v>0</v>
      </c>
      <c r="C156" s="142">
        <v>0</v>
      </c>
      <c r="D156" s="205">
        <v>0</v>
      </c>
      <c r="E156" s="225" t="s">
        <v>331</v>
      </c>
    </row>
    <row r="157" spans="1:17" x14ac:dyDescent="0.4">
      <c r="A157" s="22" t="s">
        <v>36</v>
      </c>
      <c r="B157" s="143">
        <v>15455.797339999997</v>
      </c>
      <c r="C157" s="143">
        <v>13374.793229999999</v>
      </c>
      <c r="D157" s="207"/>
      <c r="E157" s="239">
        <v>-0.13464230050521603</v>
      </c>
    </row>
    <row r="159" spans="1:17" ht="125.25" customHeight="1" x14ac:dyDescent="0.4">
      <c r="A159" s="361" t="s">
        <v>341</v>
      </c>
      <c r="B159" s="331"/>
      <c r="C159" s="331"/>
      <c r="D159" s="331"/>
      <c r="E159" s="331"/>
      <c r="F159" s="331"/>
      <c r="G159" s="331"/>
      <c r="H159" s="331"/>
      <c r="I159" s="331"/>
      <c r="J159" s="331"/>
      <c r="K159" s="331"/>
      <c r="L159" s="331"/>
      <c r="M159" s="331"/>
      <c r="N159" s="331"/>
      <c r="O159" s="331"/>
      <c r="P159" s="331"/>
      <c r="Q159" s="331"/>
    </row>
    <row r="160" spans="1:17" x14ac:dyDescent="0.4">
      <c r="A160" s="359" t="s">
        <v>314</v>
      </c>
      <c r="B160" s="360"/>
      <c r="C160" s="360"/>
      <c r="D160" s="360"/>
      <c r="E160" s="360"/>
      <c r="F160" s="360"/>
      <c r="G160" s="360"/>
    </row>
    <row r="161" spans="1:8" x14ac:dyDescent="0.4">
      <c r="A161" s="120"/>
      <c r="B161" s="364">
        <v>2019</v>
      </c>
      <c r="C161" s="364"/>
      <c r="D161" s="364">
        <v>2024</v>
      </c>
      <c r="E161" s="364"/>
      <c r="F161" s="364">
        <v>2025</v>
      </c>
      <c r="G161" s="364"/>
    </row>
    <row r="162" spans="1:8" ht="30.9" x14ac:dyDescent="0.4">
      <c r="A162" s="36" t="s">
        <v>138</v>
      </c>
      <c r="B162" s="39" t="s">
        <v>159</v>
      </c>
      <c r="C162" s="39" t="s">
        <v>151</v>
      </c>
      <c r="D162" s="39" t="s">
        <v>159</v>
      </c>
      <c r="E162" s="39" t="s">
        <v>151</v>
      </c>
      <c r="F162" s="39" t="s">
        <v>159</v>
      </c>
      <c r="G162" s="39" t="s">
        <v>151</v>
      </c>
    </row>
    <row r="163" spans="1:8" x14ac:dyDescent="0.4">
      <c r="A163" s="30" t="s">
        <v>509</v>
      </c>
      <c r="B163" s="205">
        <v>329660.44999999995</v>
      </c>
      <c r="C163" s="225">
        <v>0.92345050298783027</v>
      </c>
      <c r="D163" s="205">
        <v>300892.23</v>
      </c>
      <c r="E163" s="225">
        <v>0.70030358676325832</v>
      </c>
      <c r="F163" s="205">
        <v>301104.5</v>
      </c>
      <c r="G163" s="225">
        <v>0.62081766632810242</v>
      </c>
    </row>
    <row r="164" spans="1:8" x14ac:dyDescent="0.4">
      <c r="A164" s="30" t="s">
        <v>33</v>
      </c>
      <c r="B164" s="205">
        <v>1504496.2800000003</v>
      </c>
      <c r="C164" s="225">
        <v>0.74810366828760289</v>
      </c>
      <c r="D164" s="205">
        <v>1699480.5399999996</v>
      </c>
      <c r="E164" s="225">
        <v>0.82387618476788493</v>
      </c>
      <c r="F164" s="205">
        <v>1742784.11</v>
      </c>
      <c r="G164" s="225">
        <v>0.82387618476788493</v>
      </c>
    </row>
    <row r="165" spans="1:8" x14ac:dyDescent="0.4">
      <c r="A165" s="30" t="s">
        <v>34</v>
      </c>
      <c r="B165" s="205">
        <v>69009.37</v>
      </c>
      <c r="C165" s="225">
        <v>0.72329309990402846</v>
      </c>
      <c r="D165" s="205">
        <v>109242.05</v>
      </c>
      <c r="E165" s="225">
        <v>0.73434883741190204</v>
      </c>
      <c r="F165" s="205">
        <v>96283.7</v>
      </c>
      <c r="G165" s="225">
        <v>0.73434883741190204</v>
      </c>
    </row>
    <row r="166" spans="1:8" x14ac:dyDescent="0.4">
      <c r="A166" s="30" t="s">
        <v>35</v>
      </c>
      <c r="B166" s="205">
        <v>393090.03</v>
      </c>
      <c r="C166" s="225">
        <v>0.99458257201270306</v>
      </c>
      <c r="D166" s="205">
        <v>373173.22000000003</v>
      </c>
      <c r="E166" s="225">
        <v>0.81665502632255171</v>
      </c>
      <c r="F166" s="205">
        <v>381108.37</v>
      </c>
      <c r="G166" s="225">
        <v>0.81665502632255171</v>
      </c>
    </row>
    <row r="167" spans="1:8" x14ac:dyDescent="0.4">
      <c r="A167" s="223" t="s">
        <v>311</v>
      </c>
      <c r="B167" s="205">
        <v>2151.9499999999998</v>
      </c>
      <c r="C167" s="225">
        <v>0.63080174338258743</v>
      </c>
      <c r="D167" s="205">
        <v>298068.64</v>
      </c>
      <c r="E167" s="225">
        <v>0.88256206355757916</v>
      </c>
      <c r="F167" s="205">
        <v>159909.07</v>
      </c>
      <c r="G167" s="225">
        <v>0.58779215934893803</v>
      </c>
    </row>
    <row r="168" spans="1:8" x14ac:dyDescent="0.4">
      <c r="A168" s="22" t="s">
        <v>36</v>
      </c>
      <c r="B168" s="203">
        <v>2298408.08</v>
      </c>
      <c r="C168" s="204">
        <v>0.790668048392829</v>
      </c>
      <c r="D168" s="203">
        <v>2780856.6799999997</v>
      </c>
      <c r="E168" s="204">
        <v>0.81099965056444001</v>
      </c>
      <c r="F168" s="203">
        <v>2681189.75</v>
      </c>
      <c r="G168" s="204">
        <v>0.78258508307211705</v>
      </c>
    </row>
    <row r="170" spans="1:8" x14ac:dyDescent="0.4">
      <c r="A170" s="359" t="s">
        <v>160</v>
      </c>
      <c r="B170" s="360"/>
      <c r="C170" s="360"/>
      <c r="D170" s="360"/>
      <c r="E170" s="282"/>
      <c r="F170" s="282"/>
    </row>
    <row r="171" spans="1:8" x14ac:dyDescent="0.4">
      <c r="A171" s="118"/>
      <c r="B171" s="111">
        <v>2019</v>
      </c>
      <c r="C171" s="111">
        <v>2024</v>
      </c>
      <c r="D171" s="111">
        <v>2025</v>
      </c>
      <c r="E171" s="282"/>
      <c r="F171" s="282"/>
    </row>
    <row r="172" spans="1:8" ht="29.15" x14ac:dyDescent="0.4">
      <c r="A172" s="36" t="s">
        <v>138</v>
      </c>
      <c r="B172" s="39" t="s">
        <v>161</v>
      </c>
      <c r="C172" s="39" t="s">
        <v>161</v>
      </c>
      <c r="D172" s="39" t="s">
        <v>161</v>
      </c>
      <c r="E172" s="282"/>
      <c r="F172" s="282"/>
    </row>
    <row r="173" spans="1:8" x14ac:dyDescent="0.4">
      <c r="A173" s="30" t="s">
        <v>509</v>
      </c>
      <c r="B173" s="205">
        <v>76.291039992224171</v>
      </c>
      <c r="C173" s="205">
        <v>96.336039926220508</v>
      </c>
      <c r="D173" s="205">
        <v>108.74701546091468</v>
      </c>
      <c r="E173" s="282"/>
      <c r="F173" s="282"/>
      <c r="G173" s="282"/>
      <c r="H173" s="282"/>
    </row>
    <row r="174" spans="1:8" x14ac:dyDescent="0.4">
      <c r="A174" s="30" t="s">
        <v>33</v>
      </c>
      <c r="B174" s="205">
        <v>57.997413181763314</v>
      </c>
      <c r="C174" s="205">
        <v>76.446950651635035</v>
      </c>
      <c r="D174" s="205">
        <v>78.394855203004411</v>
      </c>
      <c r="E174" s="282"/>
      <c r="F174" s="282"/>
      <c r="G174" s="282"/>
      <c r="H174" s="282"/>
    </row>
    <row r="175" spans="1:8" x14ac:dyDescent="0.4">
      <c r="A175" s="30" t="s">
        <v>34</v>
      </c>
      <c r="B175" s="205">
        <v>78.835326225408721</v>
      </c>
      <c r="C175" s="205">
        <v>129.59693310413473</v>
      </c>
      <c r="D175" s="205">
        <v>114.22407605787859</v>
      </c>
      <c r="E175" s="282"/>
      <c r="F175" s="282"/>
      <c r="G175" s="282"/>
      <c r="H175" s="282"/>
    </row>
    <row r="176" spans="1:8" x14ac:dyDescent="0.4">
      <c r="A176" s="30" t="s">
        <v>35</v>
      </c>
      <c r="B176" s="205">
        <v>115.46138877343762</v>
      </c>
      <c r="C176" s="205">
        <v>75.270195422065754</v>
      </c>
      <c r="D176" s="205">
        <v>76.870739778392846</v>
      </c>
      <c r="E176" s="282"/>
      <c r="F176" s="282"/>
      <c r="G176" s="282"/>
      <c r="H176" s="282"/>
    </row>
    <row r="177" spans="1:17" x14ac:dyDescent="0.4">
      <c r="A177" s="223" t="s">
        <v>311</v>
      </c>
      <c r="B177" s="205">
        <v>3.9167596433336187</v>
      </c>
      <c r="C177" s="205">
        <v>120.9003296817403</v>
      </c>
      <c r="D177" s="205">
        <v>97.388070972936305</v>
      </c>
      <c r="E177" s="282"/>
      <c r="F177" s="282"/>
      <c r="G177" s="282"/>
      <c r="H177" s="282"/>
    </row>
    <row r="178" spans="1:17" x14ac:dyDescent="0.4">
      <c r="A178" s="22" t="s">
        <v>36</v>
      </c>
      <c r="B178" s="224">
        <v>65</v>
      </c>
      <c r="C178" s="224">
        <v>82.713530287145261</v>
      </c>
      <c r="D178" s="224">
        <v>82.644622940634648</v>
      </c>
      <c r="E178" s="282"/>
      <c r="F178" s="282"/>
      <c r="G178" s="282"/>
      <c r="H178" s="282"/>
    </row>
    <row r="179" spans="1:17" ht="35.15" customHeight="1" x14ac:dyDescent="0.4">
      <c r="A179" s="361" t="s">
        <v>162</v>
      </c>
      <c r="B179" s="435"/>
      <c r="C179" s="435"/>
      <c r="D179" s="435"/>
      <c r="E179" s="435"/>
      <c r="F179" s="435"/>
      <c r="G179" s="435"/>
      <c r="H179" s="435"/>
      <c r="I179" s="435"/>
      <c r="J179" s="435"/>
      <c r="K179" s="435"/>
      <c r="L179" s="435"/>
      <c r="M179" s="435"/>
      <c r="N179" s="435"/>
      <c r="O179" s="435"/>
      <c r="P179" s="435"/>
      <c r="Q179" s="435"/>
    </row>
    <row r="180" spans="1:17" ht="14.5" customHeight="1" x14ac:dyDescent="0.4">
      <c r="A180" s="432" t="s">
        <v>163</v>
      </c>
      <c r="B180" s="433"/>
      <c r="C180" s="433"/>
      <c r="D180" s="433"/>
      <c r="E180" s="434"/>
      <c r="F180" s="43"/>
    </row>
    <row r="181" spans="1:17" x14ac:dyDescent="0.4">
      <c r="A181" s="118"/>
      <c r="B181" s="111">
        <v>2024</v>
      </c>
      <c r="C181" s="111">
        <v>2025</v>
      </c>
      <c r="D181" s="115" t="s">
        <v>446</v>
      </c>
      <c r="E181" s="115" t="s">
        <v>447</v>
      </c>
      <c r="F181" s="43"/>
    </row>
    <row r="182" spans="1:17" ht="35.15" customHeight="1" x14ac:dyDescent="0.4">
      <c r="A182" s="36" t="s">
        <v>138</v>
      </c>
      <c r="B182" s="39" t="s">
        <v>448</v>
      </c>
      <c r="C182" s="39" t="s">
        <v>159</v>
      </c>
      <c r="D182" s="39" t="s">
        <v>164</v>
      </c>
      <c r="E182" s="39" t="s">
        <v>137</v>
      </c>
      <c r="F182" s="43"/>
    </row>
    <row r="183" spans="1:17" x14ac:dyDescent="0.4">
      <c r="A183" s="30" t="s">
        <v>509</v>
      </c>
      <c r="B183" s="142">
        <v>300892.23</v>
      </c>
      <c r="C183" s="142">
        <v>301104.5</v>
      </c>
      <c r="D183" s="281">
        <v>2768853</v>
      </c>
      <c r="E183" s="225">
        <v>7.0546853270361495E-4</v>
      </c>
      <c r="F183" s="285"/>
      <c r="G183" s="282"/>
    </row>
    <row r="184" spans="1:17" x14ac:dyDescent="0.4">
      <c r="A184" s="30" t="s">
        <v>33</v>
      </c>
      <c r="B184" s="142">
        <v>1699480.5399999996</v>
      </c>
      <c r="C184" s="142">
        <v>1742784.11</v>
      </c>
      <c r="D184" s="281">
        <v>22230848</v>
      </c>
      <c r="E184" s="225">
        <v>2.5480474168889596E-2</v>
      </c>
      <c r="F184" s="285"/>
      <c r="G184" s="282"/>
    </row>
    <row r="185" spans="1:17" x14ac:dyDescent="0.4">
      <c r="A185" s="30" t="s">
        <v>34</v>
      </c>
      <c r="B185" s="142">
        <v>109242.05</v>
      </c>
      <c r="C185" s="142">
        <v>96283.7</v>
      </c>
      <c r="D185" s="281">
        <v>842937</v>
      </c>
      <c r="E185" s="225">
        <v>-0.11862053119654936</v>
      </c>
      <c r="F185" s="285"/>
      <c r="G185" s="282"/>
    </row>
    <row r="186" spans="1:17" x14ac:dyDescent="0.4">
      <c r="A186" s="30" t="s">
        <v>35</v>
      </c>
      <c r="B186" s="142">
        <v>298691.08</v>
      </c>
      <c r="C186" s="142">
        <v>305704.74</v>
      </c>
      <c r="D186" s="281">
        <v>3555572</v>
      </c>
      <c r="E186" s="225">
        <v>2.3481317219114724E-2</v>
      </c>
      <c r="F186" s="285"/>
      <c r="G186" s="282"/>
    </row>
    <row r="187" spans="1:17" x14ac:dyDescent="0.4">
      <c r="A187" s="223" t="s">
        <v>311</v>
      </c>
      <c r="B187" s="206">
        <v>153985.52000000002</v>
      </c>
      <c r="C187" s="206">
        <v>119740.2</v>
      </c>
      <c r="D187" s="281">
        <v>1166239</v>
      </c>
      <c r="E187" s="225">
        <v>-0.22239311852179358</v>
      </c>
      <c r="F187" s="285"/>
      <c r="G187" s="282"/>
    </row>
    <row r="188" spans="1:17" x14ac:dyDescent="0.4">
      <c r="A188" s="22" t="s">
        <v>36</v>
      </c>
      <c r="B188" s="143">
        <v>2562291.4199999995</v>
      </c>
      <c r="C188" s="143">
        <v>2565617.25</v>
      </c>
      <c r="D188" s="224">
        <v>30564449</v>
      </c>
      <c r="E188" s="226">
        <v>1.2979905306791922E-3</v>
      </c>
      <c r="F188" s="285"/>
      <c r="G188" s="282"/>
    </row>
    <row r="190" spans="1:17" ht="14.5" customHeight="1" x14ac:dyDescent="0.4">
      <c r="A190" s="359" t="s">
        <v>449</v>
      </c>
      <c r="B190" s="360"/>
      <c r="C190" s="360"/>
      <c r="D190" s="360"/>
    </row>
    <row r="191" spans="1:17" x14ac:dyDescent="0.4">
      <c r="A191" s="119"/>
      <c r="B191" s="119">
        <v>2019</v>
      </c>
      <c r="C191" s="119">
        <v>2024</v>
      </c>
      <c r="D191" s="119">
        <v>2025</v>
      </c>
    </row>
    <row r="192" spans="1:17" x14ac:dyDescent="0.4">
      <c r="A192" s="36" t="s">
        <v>138</v>
      </c>
      <c r="B192" s="51" t="s">
        <v>165</v>
      </c>
      <c r="C192" s="51" t="s">
        <v>165</v>
      </c>
      <c r="D192" s="51" t="s">
        <v>165</v>
      </c>
    </row>
    <row r="193" spans="1:17" x14ac:dyDescent="0.4">
      <c r="A193" s="30" t="s">
        <v>509</v>
      </c>
      <c r="B193" s="186">
        <v>4250</v>
      </c>
      <c r="C193" s="186">
        <v>2847.81</v>
      </c>
      <c r="D193" s="140">
        <v>2797.97</v>
      </c>
    </row>
    <row r="194" spans="1:17" x14ac:dyDescent="0.4">
      <c r="A194" s="30" t="s">
        <v>33</v>
      </c>
      <c r="B194" s="186">
        <v>25700</v>
      </c>
      <c r="C194" s="186">
        <v>21387.760000000009</v>
      </c>
      <c r="D194" s="140">
        <v>22170.480000000007</v>
      </c>
    </row>
    <row r="195" spans="1:17" x14ac:dyDescent="0.4">
      <c r="A195" s="30" t="s">
        <v>34</v>
      </c>
      <c r="B195" s="186">
        <v>412</v>
      </c>
      <c r="C195" s="186">
        <v>853.42</v>
      </c>
      <c r="D195" s="140">
        <v>1058.8499999999999</v>
      </c>
    </row>
    <row r="196" spans="1:17" x14ac:dyDescent="0.4">
      <c r="A196" s="30" t="s">
        <v>35</v>
      </c>
      <c r="B196" s="186">
        <v>5548</v>
      </c>
      <c r="C196" s="186">
        <v>3622.49</v>
      </c>
      <c r="D196" s="140">
        <v>5775.8399999999992</v>
      </c>
    </row>
    <row r="197" spans="1:17" x14ac:dyDescent="0.4">
      <c r="A197" s="223" t="s">
        <v>311</v>
      </c>
      <c r="B197" s="186">
        <v>22</v>
      </c>
      <c r="C197" s="186">
        <v>1119.3</v>
      </c>
      <c r="D197" s="140">
        <v>587.57999999999993</v>
      </c>
    </row>
    <row r="198" spans="1:17" x14ac:dyDescent="0.4">
      <c r="A198" s="22" t="s">
        <v>36</v>
      </c>
      <c r="B198" s="141">
        <v>35933</v>
      </c>
      <c r="C198" s="141">
        <v>29830.78000000001</v>
      </c>
      <c r="D198" s="141">
        <v>32390.720000000008</v>
      </c>
    </row>
    <row r="199" spans="1:17" x14ac:dyDescent="0.4">
      <c r="A199" s="340"/>
      <c r="B199" s="340"/>
      <c r="C199" s="340"/>
      <c r="D199" s="340"/>
      <c r="E199" s="340"/>
      <c r="F199" s="340"/>
      <c r="G199" s="340"/>
      <c r="H199" s="340"/>
      <c r="I199" s="340"/>
      <c r="J199" s="340"/>
      <c r="K199" s="340"/>
      <c r="L199" s="340"/>
      <c r="M199" s="340"/>
      <c r="N199" s="340"/>
      <c r="O199" s="340"/>
      <c r="P199" s="340"/>
      <c r="Q199" s="340"/>
    </row>
    <row r="200" spans="1:17" x14ac:dyDescent="0.4">
      <c r="A200" s="359" t="s">
        <v>166</v>
      </c>
      <c r="B200" s="360"/>
      <c r="C200" s="360"/>
      <c r="D200" s="360"/>
      <c r="N200" s="28"/>
    </row>
    <row r="201" spans="1:17" x14ac:dyDescent="0.4">
      <c r="A201" s="119"/>
      <c r="B201" s="119">
        <v>2019</v>
      </c>
      <c r="C201" s="119">
        <v>2024</v>
      </c>
      <c r="D201" s="119">
        <v>2025</v>
      </c>
    </row>
    <row r="202" spans="1:17" x14ac:dyDescent="0.4">
      <c r="A202" s="36" t="s">
        <v>167</v>
      </c>
      <c r="B202" s="51" t="s">
        <v>168</v>
      </c>
      <c r="C202" s="51" t="s">
        <v>168</v>
      </c>
      <c r="D202" s="51" t="s">
        <v>168</v>
      </c>
    </row>
    <row r="203" spans="1:17" x14ac:dyDescent="0.4">
      <c r="A203" s="157" t="s">
        <v>169</v>
      </c>
      <c r="B203" s="241">
        <v>0.61</v>
      </c>
      <c r="C203" s="241">
        <v>0.48289378223264223</v>
      </c>
      <c r="D203" s="241">
        <v>0.55554813649134804</v>
      </c>
    </row>
    <row r="204" spans="1:17" x14ac:dyDescent="0.4">
      <c r="A204" s="157" t="s">
        <v>170</v>
      </c>
      <c r="B204" s="241">
        <v>0.38</v>
      </c>
      <c r="C204" s="241">
        <v>0.42538884949646444</v>
      </c>
      <c r="D204" s="241">
        <v>0.4440239591774694</v>
      </c>
    </row>
    <row r="205" spans="1:17" x14ac:dyDescent="0.4">
      <c r="A205" s="157" t="s">
        <v>171</v>
      </c>
      <c r="B205" s="241">
        <v>0.01</v>
      </c>
      <c r="C205" s="241">
        <v>8.4925447640427282E-2</v>
      </c>
      <c r="D205" s="241">
        <v>4.2790433118291535E-4</v>
      </c>
    </row>
    <row r="210" spans="1:17" ht="35.5" customHeight="1" x14ac:dyDescent="0.4"/>
    <row r="211" spans="1:17" x14ac:dyDescent="0.4">
      <c r="A211" s="330"/>
      <c r="B211" s="330"/>
      <c r="C211" s="330"/>
      <c r="D211" s="330"/>
      <c r="E211" s="330"/>
      <c r="F211" s="330"/>
      <c r="G211" s="330"/>
      <c r="H211" s="330"/>
      <c r="I211" s="330"/>
      <c r="J211" s="330"/>
      <c r="K211" s="330"/>
      <c r="L211" s="330"/>
      <c r="M211" s="330"/>
      <c r="N211" s="330"/>
      <c r="O211" s="330"/>
      <c r="P211" s="330"/>
      <c r="Q211" s="330"/>
    </row>
    <row r="212" spans="1:17" x14ac:dyDescent="0.4">
      <c r="A212" s="331"/>
      <c r="B212" s="331"/>
      <c r="C212" s="331"/>
      <c r="D212" s="331"/>
      <c r="E212" s="331"/>
      <c r="F212" s="331"/>
      <c r="G212" s="331"/>
      <c r="H212" s="331"/>
      <c r="I212" s="331"/>
      <c r="J212" s="331"/>
      <c r="K212" s="331"/>
      <c r="L212" s="331"/>
      <c r="M212" s="331"/>
      <c r="N212" s="331"/>
      <c r="O212" s="331"/>
      <c r="P212" s="331"/>
      <c r="Q212" s="331"/>
    </row>
  </sheetData>
  <sheetProtection sheet="1" objects="1" scenarios="1"/>
  <mergeCells count="53">
    <mergeCell ref="A25:Q25"/>
    <mergeCell ref="A26:D26"/>
    <mergeCell ref="A37:G37"/>
    <mergeCell ref="A36:Q36"/>
    <mergeCell ref="A68:G68"/>
    <mergeCell ref="A67:Q67"/>
    <mergeCell ref="B38:C38"/>
    <mergeCell ref="D38:E38"/>
    <mergeCell ref="D48:E48"/>
    <mergeCell ref="F48:G48"/>
    <mergeCell ref="E69:G69"/>
    <mergeCell ref="A47:G47"/>
    <mergeCell ref="A57:D57"/>
    <mergeCell ref="B48:C48"/>
    <mergeCell ref="F38:G38"/>
    <mergeCell ref="B69:D69"/>
    <mergeCell ref="A7:Q7"/>
    <mergeCell ref="A8:Q19"/>
    <mergeCell ref="A20:Q20"/>
    <mergeCell ref="A23:C23"/>
    <mergeCell ref="A21:Q21"/>
    <mergeCell ref="A22:Q22"/>
    <mergeCell ref="A212:Q212"/>
    <mergeCell ref="A211:Q211"/>
    <mergeCell ref="B161:C161"/>
    <mergeCell ref="D161:E161"/>
    <mergeCell ref="F161:G161"/>
    <mergeCell ref="A179:Q179"/>
    <mergeCell ref="A199:Q199"/>
    <mergeCell ref="A170:D170"/>
    <mergeCell ref="A190:D190"/>
    <mergeCell ref="A200:D200"/>
    <mergeCell ref="A160:G160"/>
    <mergeCell ref="A180:E180"/>
    <mergeCell ref="A159:Q159"/>
    <mergeCell ref="A123:E123"/>
    <mergeCell ref="A77:G77"/>
    <mergeCell ref="B78:D78"/>
    <mergeCell ref="E78:G78"/>
    <mergeCell ref="A86:G86"/>
    <mergeCell ref="B96:D96"/>
    <mergeCell ref="A150:E150"/>
    <mergeCell ref="A132:E132"/>
    <mergeCell ref="A104:G104"/>
    <mergeCell ref="B105:D105"/>
    <mergeCell ref="E105:G105"/>
    <mergeCell ref="A113:Q113"/>
    <mergeCell ref="A114:E114"/>
    <mergeCell ref="A141:E141"/>
    <mergeCell ref="A95:G95"/>
    <mergeCell ref="E96:G96"/>
    <mergeCell ref="B87:D87"/>
    <mergeCell ref="E87:G87"/>
  </mergeCells>
  <printOptions gridLines="1"/>
  <pageMargins left="0.25" right="0.25" top="0.75" bottom="0.75" header="0.3" footer="0.3"/>
  <pageSetup paperSize="5" scale="65"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38394D3E7A024E8C7F8EAF395B7B86" ma:contentTypeVersion="12" ma:contentTypeDescription="Create a new document." ma:contentTypeScope="" ma:versionID="6d4d34bfd9e1d4687d69b5f38a989ec3">
  <xsd:schema xmlns:xsd="http://www.w3.org/2001/XMLSchema" xmlns:xs="http://www.w3.org/2001/XMLSchema" xmlns:p="http://schemas.microsoft.com/office/2006/metadata/properties" xmlns:ns2="574933f4-6bcf-426b-be7f-c4147ef9200e" xmlns:ns3="538dff86-4717-41b1-9b14-123d8e28276b" targetNamespace="http://schemas.microsoft.com/office/2006/metadata/properties" ma:root="true" ma:fieldsID="91ec743b605fd59590486b06399b9fd8" ns2:_="" ns3:_="">
    <xsd:import namespace="574933f4-6bcf-426b-be7f-c4147ef9200e"/>
    <xsd:import namespace="538dff86-4717-41b1-9b14-123d8e28276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4933f4-6bcf-426b-be7f-c4147ef920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e390be0-9e0d-40a5-b2e3-22cbfd65ff0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8dff86-4717-41b1-9b14-123d8e28276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86780b0-1919-457a-b6d0-735836576ecf}" ma:internalName="TaxCatchAll" ma:showField="CatchAllData" ma:web="538dff86-4717-41b1-9b14-123d8e28276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38dff86-4717-41b1-9b14-123d8e28276b" xsi:nil="true"/>
    <lcf76f155ced4ddcb4097134ff3c332f xmlns="574933f4-6bcf-426b-be7f-c4147ef9200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AD4DDA-D403-486B-9B03-460AAB62C2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4933f4-6bcf-426b-be7f-c4147ef9200e"/>
    <ds:schemaRef ds:uri="538dff86-4717-41b1-9b14-123d8e2827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BFAFB6B-9F77-4564-A9B9-C3CE21E28D51}">
  <ds:schemaRefs>
    <ds:schemaRef ds:uri="http://purl.org/dc/dcmitype/"/>
    <ds:schemaRef ds:uri="http://purl.org/dc/elements/1.1/"/>
    <ds:schemaRef ds:uri="http://purl.org/dc/terms/"/>
    <ds:schemaRef ds:uri="http://schemas.microsoft.com/office/2006/metadata/properties"/>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538dff86-4717-41b1-9b14-123d8e28276b"/>
    <ds:schemaRef ds:uri="574933f4-6bcf-426b-be7f-c4147ef9200e"/>
  </ds:schemaRefs>
</ds:datastoreItem>
</file>

<file path=customXml/itemProps3.xml><?xml version="1.0" encoding="utf-8"?>
<ds:datastoreItem xmlns:ds="http://schemas.openxmlformats.org/officeDocument/2006/customXml" ds:itemID="{C5FC2AA8-107B-4CCA-94A8-3A6058BC2E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Introduction</vt:lpstr>
      <vt:lpstr>About RioCan</vt:lpstr>
      <vt:lpstr>SASB Content Index</vt:lpstr>
      <vt:lpstr>TCFD Content Index</vt:lpstr>
      <vt:lpstr>Climate</vt:lpstr>
      <vt:lpstr>Governance</vt:lpstr>
      <vt:lpstr>Finance</vt:lpstr>
      <vt:lpstr>People</vt:lpstr>
      <vt:lpstr>Environment</vt:lpstr>
      <vt:lpstr>Community</vt:lpstr>
      <vt:lpstr>Tenants</vt:lpstr>
      <vt:lpstr>Suppliers</vt:lpstr>
      <vt:lpstr>Industry</vt:lpstr>
      <vt:lpstr>Appendix 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Natalie Dale</dc:creator>
  <cp:keywords/>
  <dc:description/>
  <cp:lastModifiedBy>Aimi Morimoto</cp:lastModifiedBy>
  <cp:revision/>
  <cp:lastPrinted>2026-06-09T19:37:50Z</cp:lastPrinted>
  <dcterms:created xsi:type="dcterms:W3CDTF">2023-06-05T17:16:12Z</dcterms:created>
  <dcterms:modified xsi:type="dcterms:W3CDTF">2026-06-16T14:34:06Z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0x0101000538394D3E7A024E8C7F8EAF395B7B86</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